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ГИА 2023\результаты\"/>
    </mc:Choice>
  </mc:AlternateContent>
  <xr:revisionPtr revIDLastSave="0" documentId="13_ncr:1_{AE2B7207-5057-41CF-8B78-52582258FE2A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английский" sheetId="1" r:id="rId1"/>
    <sheet name="математика" sheetId="9" r:id="rId2"/>
    <sheet name="обществознание" sheetId="5" r:id="rId3"/>
    <sheet name="физика" sheetId="10" r:id="rId4"/>
    <sheet name="химия" sheetId="6" r:id="rId5"/>
    <sheet name="биология" sheetId="11" r:id="rId6"/>
    <sheet name="история" sheetId="12" r:id="rId7"/>
    <sheet name="русский язык" sheetId="3" r:id="rId8"/>
    <sheet name="информатика" sheetId="7" r:id="rId9"/>
    <sheet name="география" sheetId="8" r:id="rId10"/>
    <sheet name="литература" sheetId="13" r:id="rId1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5" l="1"/>
  <c r="O48" i="5"/>
  <c r="M48" i="5"/>
  <c r="L48" i="5"/>
  <c r="J48" i="5"/>
  <c r="H48" i="5"/>
  <c r="F48" i="5"/>
  <c r="K48" i="5"/>
  <c r="I48" i="5"/>
  <c r="G48" i="5"/>
  <c r="E48" i="5"/>
  <c r="C48" i="5"/>
  <c r="B48" i="5"/>
  <c r="K47" i="7"/>
  <c r="M47" i="7" s="1"/>
  <c r="L47" i="7"/>
  <c r="O47" i="7"/>
  <c r="I47" i="7"/>
  <c r="J47" i="7" s="1"/>
  <c r="F47" i="7"/>
  <c r="G47" i="7"/>
  <c r="H47" i="7" s="1"/>
  <c r="E47" i="7"/>
  <c r="C47" i="7"/>
  <c r="P29" i="13"/>
  <c r="O29" i="13"/>
  <c r="M29" i="13"/>
  <c r="L29" i="13"/>
  <c r="J29" i="13"/>
  <c r="H29" i="13"/>
  <c r="F29" i="13"/>
  <c r="D29" i="13"/>
  <c r="N28" i="13"/>
  <c r="K28" i="13"/>
  <c r="I28" i="13"/>
  <c r="G28" i="13"/>
  <c r="E28" i="13"/>
  <c r="B28" i="13"/>
  <c r="P27" i="13"/>
  <c r="M27" i="13"/>
  <c r="H27" i="13"/>
  <c r="C27" i="13"/>
  <c r="O27" i="13" s="1"/>
  <c r="M26" i="13"/>
  <c r="L26" i="13"/>
  <c r="J26" i="13"/>
  <c r="H26" i="13"/>
  <c r="F26" i="13"/>
  <c r="C26" i="13"/>
  <c r="D26" i="13" s="1"/>
  <c r="P25" i="13"/>
  <c r="H25" i="13"/>
  <c r="F25" i="13"/>
  <c r="D25" i="13"/>
  <c r="C25" i="13"/>
  <c r="O25" i="13" s="1"/>
  <c r="C24" i="13"/>
  <c r="P24" i="13" s="1"/>
  <c r="P23" i="13"/>
  <c r="O23" i="13"/>
  <c r="M23" i="13"/>
  <c r="L23" i="13"/>
  <c r="F23" i="13"/>
  <c r="C23" i="13"/>
  <c r="J23" i="13" s="1"/>
  <c r="M22" i="13"/>
  <c r="L22" i="13"/>
  <c r="H22" i="13"/>
  <c r="F22" i="13"/>
  <c r="C22" i="13"/>
  <c r="D22" i="13" s="1"/>
  <c r="P21" i="13"/>
  <c r="H21" i="13"/>
  <c r="F21" i="13"/>
  <c r="D21" i="13"/>
  <c r="C21" i="13"/>
  <c r="O21" i="13" s="1"/>
  <c r="C20" i="13"/>
  <c r="P20" i="13" s="1"/>
  <c r="N46" i="7"/>
  <c r="M46" i="7"/>
  <c r="M39" i="7"/>
  <c r="M40" i="7"/>
  <c r="M41" i="7"/>
  <c r="M42" i="7"/>
  <c r="M43" i="7"/>
  <c r="M44" i="7"/>
  <c r="M45" i="7"/>
  <c r="M38" i="7"/>
  <c r="C55" i="5"/>
  <c r="L55" i="5" s="1"/>
  <c r="N63" i="5"/>
  <c r="K63" i="5"/>
  <c r="G63" i="5"/>
  <c r="E63" i="5"/>
  <c r="B63" i="5"/>
  <c r="C61" i="5"/>
  <c r="J61" i="5" s="1"/>
  <c r="C59" i="5"/>
  <c r="J59" i="5" s="1"/>
  <c r="C57" i="5"/>
  <c r="J57" i="5" s="1"/>
  <c r="P30" i="8"/>
  <c r="O30" i="8"/>
  <c r="M30" i="8"/>
  <c r="L30" i="8"/>
  <c r="J30" i="8"/>
  <c r="H30" i="8"/>
  <c r="F30" i="8"/>
  <c r="D30" i="8"/>
  <c r="N29" i="8"/>
  <c r="K29" i="8"/>
  <c r="I29" i="8"/>
  <c r="G29" i="8"/>
  <c r="E29" i="8"/>
  <c r="B29" i="8"/>
  <c r="C28" i="8"/>
  <c r="L28" i="8" s="1"/>
  <c r="C27" i="8"/>
  <c r="L27" i="8" s="1"/>
  <c r="C26" i="8"/>
  <c r="M26" i="8" s="1"/>
  <c r="C25" i="8"/>
  <c r="O25" i="8" s="1"/>
  <c r="C24" i="8"/>
  <c r="P24" i="8" s="1"/>
  <c r="C23" i="8"/>
  <c r="P23" i="8" s="1"/>
  <c r="C22" i="8"/>
  <c r="F22" i="8" s="1"/>
  <c r="C21" i="8"/>
  <c r="H21" i="8" s="1"/>
  <c r="P30" i="12"/>
  <c r="O30" i="12"/>
  <c r="M30" i="12"/>
  <c r="L30" i="12"/>
  <c r="J30" i="12"/>
  <c r="H30" i="12"/>
  <c r="F30" i="12"/>
  <c r="D30" i="12"/>
  <c r="N29" i="12"/>
  <c r="K29" i="12"/>
  <c r="I29" i="12"/>
  <c r="G29" i="12"/>
  <c r="E29" i="12"/>
  <c r="B29" i="12"/>
  <c r="C28" i="12"/>
  <c r="J28" i="12" s="1"/>
  <c r="O27" i="12"/>
  <c r="M27" i="12"/>
  <c r="L27" i="12"/>
  <c r="F27" i="12"/>
  <c r="C27" i="12"/>
  <c r="J27" i="12" s="1"/>
  <c r="C26" i="12"/>
  <c r="L26" i="12" s="1"/>
  <c r="C25" i="12"/>
  <c r="M25" i="12" s="1"/>
  <c r="C24" i="12"/>
  <c r="O24" i="12" s="1"/>
  <c r="M23" i="12"/>
  <c r="H23" i="12"/>
  <c r="F23" i="12"/>
  <c r="D23" i="12"/>
  <c r="C23" i="12"/>
  <c r="P23" i="12" s="1"/>
  <c r="C22" i="12"/>
  <c r="P22" i="12" s="1"/>
  <c r="J21" i="12"/>
  <c r="H21" i="12"/>
  <c r="C21" i="12"/>
  <c r="F21" i="12" s="1"/>
  <c r="N96" i="11"/>
  <c r="K96" i="11"/>
  <c r="I96" i="11"/>
  <c r="G96" i="11"/>
  <c r="E96" i="11"/>
  <c r="B96" i="11"/>
  <c r="C95" i="11"/>
  <c r="D95" i="11" s="1"/>
  <c r="L94" i="11"/>
  <c r="J94" i="11"/>
  <c r="H94" i="11"/>
  <c r="C94" i="11"/>
  <c r="F94" i="11" s="1"/>
  <c r="C93" i="11"/>
  <c r="H93" i="11" s="1"/>
  <c r="O92" i="11"/>
  <c r="M92" i="11"/>
  <c r="L92" i="11"/>
  <c r="F92" i="11"/>
  <c r="C92" i="11"/>
  <c r="J92" i="11" s="1"/>
  <c r="P91" i="11"/>
  <c r="O91" i="11"/>
  <c r="L91" i="11"/>
  <c r="J91" i="11"/>
  <c r="H91" i="11"/>
  <c r="F91" i="11"/>
  <c r="D91" i="11"/>
  <c r="O90" i="11"/>
  <c r="M90" i="11"/>
  <c r="C90" i="11"/>
  <c r="J90" i="11" s="1"/>
  <c r="O89" i="11"/>
  <c r="M89" i="11"/>
  <c r="C89" i="11"/>
  <c r="L89" i="11" s="1"/>
  <c r="C88" i="11"/>
  <c r="L88" i="11" s="1"/>
  <c r="N63" i="7"/>
  <c r="K63" i="7"/>
  <c r="I63" i="7"/>
  <c r="G63" i="7"/>
  <c r="E63" i="7"/>
  <c r="B63" i="7"/>
  <c r="L62" i="7"/>
  <c r="C62" i="7"/>
  <c r="H62" i="7" s="1"/>
  <c r="P61" i="7"/>
  <c r="C61" i="7"/>
  <c r="F61" i="7" s="1"/>
  <c r="C60" i="7"/>
  <c r="F60" i="7" s="1"/>
  <c r="J59" i="7"/>
  <c r="C59" i="7"/>
  <c r="H59" i="7" s="1"/>
  <c r="C58" i="7"/>
  <c r="J58" i="7" s="1"/>
  <c r="C57" i="7"/>
  <c r="J57" i="7" s="1"/>
  <c r="O56" i="7"/>
  <c r="H56" i="7"/>
  <c r="F56" i="7"/>
  <c r="C56" i="7"/>
  <c r="L56" i="7" s="1"/>
  <c r="C55" i="7"/>
  <c r="L55" i="7" s="1"/>
  <c r="P30" i="6"/>
  <c r="O30" i="6"/>
  <c r="M30" i="6"/>
  <c r="L30" i="6"/>
  <c r="J30" i="6"/>
  <c r="H30" i="6"/>
  <c r="F30" i="6"/>
  <c r="D30" i="6"/>
  <c r="N29" i="6"/>
  <c r="K29" i="6"/>
  <c r="I29" i="6"/>
  <c r="G29" i="6"/>
  <c r="E29" i="6"/>
  <c r="B29" i="6"/>
  <c r="O28" i="6"/>
  <c r="M28" i="6"/>
  <c r="L28" i="6"/>
  <c r="J28" i="6"/>
  <c r="H28" i="6"/>
  <c r="D28" i="6"/>
  <c r="C28" i="6"/>
  <c r="P28" i="6" s="1"/>
  <c r="C27" i="6"/>
  <c r="D27" i="6" s="1"/>
  <c r="O26" i="6"/>
  <c r="M26" i="6"/>
  <c r="L26" i="6"/>
  <c r="J26" i="6"/>
  <c r="H26" i="6"/>
  <c r="C26" i="6"/>
  <c r="F26" i="6" s="1"/>
  <c r="C25" i="6"/>
  <c r="H25" i="6" s="1"/>
  <c r="L24" i="6"/>
  <c r="C24" i="6"/>
  <c r="J24" i="6" s="1"/>
  <c r="C23" i="6"/>
  <c r="L23" i="6" s="1"/>
  <c r="O22" i="6"/>
  <c r="C22" i="6"/>
  <c r="M22" i="6" s="1"/>
  <c r="C21" i="6"/>
  <c r="O21" i="6" s="1"/>
  <c r="P30" i="10"/>
  <c r="O30" i="10"/>
  <c r="M30" i="10"/>
  <c r="L30" i="10"/>
  <c r="J30" i="10"/>
  <c r="H30" i="10"/>
  <c r="F30" i="10"/>
  <c r="D30" i="10"/>
  <c r="N29" i="10"/>
  <c r="K29" i="10"/>
  <c r="I29" i="10"/>
  <c r="G29" i="10"/>
  <c r="E29" i="10"/>
  <c r="B29" i="10"/>
  <c r="C28" i="10"/>
  <c r="J28" i="10" s="1"/>
  <c r="O27" i="10"/>
  <c r="M27" i="10"/>
  <c r="L27" i="10"/>
  <c r="H27" i="10"/>
  <c r="F27" i="10"/>
  <c r="D27" i="10"/>
  <c r="C27" i="10"/>
  <c r="J27" i="10" s="1"/>
  <c r="C26" i="10"/>
  <c r="L26" i="10" s="1"/>
  <c r="C25" i="10"/>
  <c r="M25" i="10" s="1"/>
  <c r="C24" i="10"/>
  <c r="O24" i="10" s="1"/>
  <c r="C23" i="10"/>
  <c r="P23" i="10" s="1"/>
  <c r="O22" i="10"/>
  <c r="M22" i="10"/>
  <c r="H22" i="10"/>
  <c r="F22" i="10"/>
  <c r="C22" i="10"/>
  <c r="D22" i="10" s="1"/>
  <c r="O21" i="10"/>
  <c r="H21" i="10"/>
  <c r="C21" i="10"/>
  <c r="F21" i="10" s="1"/>
  <c r="P47" i="9"/>
  <c r="O47" i="9"/>
  <c r="M47" i="9"/>
  <c r="L47" i="9"/>
  <c r="J47" i="9"/>
  <c r="H47" i="9"/>
  <c r="F47" i="9"/>
  <c r="D47" i="9"/>
  <c r="N46" i="9"/>
  <c r="K46" i="9"/>
  <c r="I46" i="9"/>
  <c r="G46" i="9"/>
  <c r="E46" i="9"/>
  <c r="B46" i="9"/>
  <c r="C45" i="9"/>
  <c r="O45" i="9" s="1"/>
  <c r="C44" i="9"/>
  <c r="O44" i="9" s="1"/>
  <c r="O43" i="9"/>
  <c r="M43" i="9"/>
  <c r="L43" i="9"/>
  <c r="J43" i="9"/>
  <c r="H43" i="9"/>
  <c r="F43" i="9"/>
  <c r="C43" i="9"/>
  <c r="P43" i="9" s="1"/>
  <c r="C42" i="9"/>
  <c r="D42" i="9" s="1"/>
  <c r="C41" i="9"/>
  <c r="F41" i="9" s="1"/>
  <c r="C40" i="9"/>
  <c r="H40" i="9" s="1"/>
  <c r="C39" i="9"/>
  <c r="J39" i="9" s="1"/>
  <c r="C38" i="9"/>
  <c r="L38" i="9" s="1"/>
  <c r="P47" i="7" l="1"/>
  <c r="J22" i="13"/>
  <c r="J28" i="13"/>
  <c r="D20" i="13"/>
  <c r="J21" i="13"/>
  <c r="O22" i="13"/>
  <c r="D24" i="13"/>
  <c r="J25" i="13"/>
  <c r="O26" i="13"/>
  <c r="F20" i="13"/>
  <c r="L21" i="13"/>
  <c r="P22" i="13"/>
  <c r="F24" i="13"/>
  <c r="L25" i="13"/>
  <c r="P26" i="13"/>
  <c r="H20" i="13"/>
  <c r="M21" i="13"/>
  <c r="H24" i="13"/>
  <c r="M25" i="13"/>
  <c r="C28" i="13"/>
  <c r="J20" i="13"/>
  <c r="D23" i="13"/>
  <c r="J24" i="13"/>
  <c r="D27" i="13"/>
  <c r="L24" i="13"/>
  <c r="M20" i="13"/>
  <c r="H23" i="13"/>
  <c r="M24" i="13"/>
  <c r="J27" i="13"/>
  <c r="L20" i="13"/>
  <c r="O20" i="13"/>
  <c r="O24" i="13"/>
  <c r="L27" i="13"/>
  <c r="M24" i="6"/>
  <c r="D57" i="7"/>
  <c r="J60" i="7"/>
  <c r="D93" i="11"/>
  <c r="M28" i="12"/>
  <c r="H28" i="8"/>
  <c r="J25" i="6"/>
  <c r="H27" i="6"/>
  <c r="P60" i="7"/>
  <c r="F93" i="11"/>
  <c r="D22" i="12"/>
  <c r="F23" i="10"/>
  <c r="H26" i="10"/>
  <c r="L25" i="6"/>
  <c r="J27" i="6"/>
  <c r="L57" i="7"/>
  <c r="J93" i="11"/>
  <c r="F22" i="12"/>
  <c r="M26" i="12"/>
  <c r="O28" i="8"/>
  <c r="D28" i="12"/>
  <c r="H60" i="7"/>
  <c r="L21" i="12"/>
  <c r="F26" i="10"/>
  <c r="H57" i="7"/>
  <c r="H23" i="10"/>
  <c r="M26" i="10"/>
  <c r="M25" i="6"/>
  <c r="L27" i="6"/>
  <c r="O57" i="7"/>
  <c r="H61" i="7"/>
  <c r="O88" i="11"/>
  <c r="L93" i="11"/>
  <c r="H22" i="12"/>
  <c r="O26" i="12"/>
  <c r="F27" i="6"/>
  <c r="F57" i="7"/>
  <c r="J95" i="11"/>
  <c r="D23" i="10"/>
  <c r="L28" i="10"/>
  <c r="L95" i="11"/>
  <c r="O28" i="12"/>
  <c r="M28" i="8"/>
  <c r="J23" i="10"/>
  <c r="O26" i="10"/>
  <c r="O25" i="6"/>
  <c r="M27" i="6"/>
  <c r="P57" i="7"/>
  <c r="J61" i="7"/>
  <c r="P88" i="11"/>
  <c r="M93" i="11"/>
  <c r="J22" i="12"/>
  <c r="O24" i="6"/>
  <c r="L28" i="12"/>
  <c r="D43" i="9"/>
  <c r="L23" i="10"/>
  <c r="O27" i="6"/>
  <c r="O93" i="11"/>
  <c r="O22" i="12"/>
  <c r="O25" i="10"/>
  <c r="M23" i="10"/>
  <c r="H95" i="11"/>
  <c r="O23" i="10"/>
  <c r="H25" i="10"/>
  <c r="J55" i="5"/>
  <c r="M55" i="5"/>
  <c r="L57" i="5"/>
  <c r="L59" i="5"/>
  <c r="L61" i="5"/>
  <c r="I63" i="5"/>
  <c r="M57" i="5"/>
  <c r="M61" i="5"/>
  <c r="D57" i="5"/>
  <c r="D59" i="5"/>
  <c r="D61" i="5"/>
  <c r="F57" i="5"/>
  <c r="O57" i="5"/>
  <c r="F59" i="5"/>
  <c r="O59" i="5"/>
  <c r="F61" i="5"/>
  <c r="O61" i="5"/>
  <c r="M59" i="5"/>
  <c r="H57" i="5"/>
  <c r="P57" i="5"/>
  <c r="H59" i="5"/>
  <c r="P59" i="5"/>
  <c r="H61" i="5"/>
  <c r="P61" i="5"/>
  <c r="C56" i="5"/>
  <c r="J56" i="5" s="1"/>
  <c r="C58" i="5"/>
  <c r="M58" i="5" s="1"/>
  <c r="C60" i="5"/>
  <c r="L60" i="5" s="1"/>
  <c r="C62" i="5"/>
  <c r="J21" i="8"/>
  <c r="D28" i="8"/>
  <c r="D27" i="8"/>
  <c r="H27" i="8"/>
  <c r="M27" i="8"/>
  <c r="F27" i="8"/>
  <c r="O27" i="8"/>
  <c r="H26" i="8"/>
  <c r="O26" i="8"/>
  <c r="L24" i="8"/>
  <c r="D24" i="8"/>
  <c r="F24" i="8"/>
  <c r="M24" i="8"/>
  <c r="H23" i="8"/>
  <c r="F23" i="8"/>
  <c r="J23" i="8"/>
  <c r="L23" i="8"/>
  <c r="M23" i="8"/>
  <c r="O23" i="8"/>
  <c r="D23" i="8"/>
  <c r="O22" i="8"/>
  <c r="H22" i="8"/>
  <c r="P25" i="8"/>
  <c r="L21" i="8"/>
  <c r="M21" i="8"/>
  <c r="L22" i="8"/>
  <c r="H24" i="8"/>
  <c r="F25" i="8"/>
  <c r="D26" i="8"/>
  <c r="P27" i="8"/>
  <c r="P28" i="8"/>
  <c r="J22" i="8"/>
  <c r="D25" i="8"/>
  <c r="P26" i="8"/>
  <c r="O21" i="8"/>
  <c r="M22" i="8"/>
  <c r="J24" i="8"/>
  <c r="H25" i="8"/>
  <c r="F26" i="8"/>
  <c r="P21" i="8"/>
  <c r="C29" i="8"/>
  <c r="H29" i="8" s="1"/>
  <c r="D21" i="8"/>
  <c r="J26" i="8"/>
  <c r="F21" i="8"/>
  <c r="D22" i="8"/>
  <c r="O24" i="8"/>
  <c r="M25" i="8"/>
  <c r="L26" i="8"/>
  <c r="J27" i="8"/>
  <c r="J28" i="8"/>
  <c r="J25" i="8"/>
  <c r="P22" i="8"/>
  <c r="L25" i="8"/>
  <c r="O25" i="12"/>
  <c r="D24" i="12"/>
  <c r="P26" i="12"/>
  <c r="M21" i="12"/>
  <c r="L22" i="12"/>
  <c r="J23" i="12"/>
  <c r="H24" i="12"/>
  <c r="F25" i="12"/>
  <c r="D26" i="12"/>
  <c r="P27" i="12"/>
  <c r="P28" i="12"/>
  <c r="F24" i="12"/>
  <c r="D25" i="12"/>
  <c r="O21" i="12"/>
  <c r="M22" i="12"/>
  <c r="L23" i="12"/>
  <c r="J24" i="12"/>
  <c r="H25" i="12"/>
  <c r="F26" i="12"/>
  <c r="D27" i="12"/>
  <c r="P25" i="12"/>
  <c r="J25" i="12"/>
  <c r="H26" i="12"/>
  <c r="D21" i="12"/>
  <c r="O23" i="12"/>
  <c r="M24" i="12"/>
  <c r="L25" i="12"/>
  <c r="J26" i="12"/>
  <c r="H27" i="12"/>
  <c r="H28" i="12"/>
  <c r="P24" i="12"/>
  <c r="P21" i="12"/>
  <c r="L24" i="12"/>
  <c r="C29" i="12"/>
  <c r="J29" i="12" s="1"/>
  <c r="F90" i="11"/>
  <c r="L90" i="11"/>
  <c r="P89" i="11"/>
  <c r="D88" i="11"/>
  <c r="D89" i="11"/>
  <c r="P90" i="11"/>
  <c r="P92" i="11"/>
  <c r="M94" i="11"/>
  <c r="O95" i="11"/>
  <c r="F88" i="11"/>
  <c r="F89" i="11"/>
  <c r="D90" i="11"/>
  <c r="D92" i="11"/>
  <c r="P93" i="11"/>
  <c r="O94" i="11"/>
  <c r="P95" i="11"/>
  <c r="H88" i="11"/>
  <c r="H89" i="11"/>
  <c r="P94" i="11"/>
  <c r="J88" i="11"/>
  <c r="J89" i="11"/>
  <c r="H90" i="11"/>
  <c r="H92" i="11"/>
  <c r="D94" i="11"/>
  <c r="C96" i="11"/>
  <c r="H55" i="7"/>
  <c r="O55" i="7"/>
  <c r="J62" i="7"/>
  <c r="D58" i="7"/>
  <c r="F58" i="7"/>
  <c r="H58" i="7"/>
  <c r="L58" i="7"/>
  <c r="O58" i="7"/>
  <c r="P55" i="7"/>
  <c r="L59" i="7"/>
  <c r="D55" i="7"/>
  <c r="P56" i="7"/>
  <c r="L60" i="7"/>
  <c r="L61" i="7"/>
  <c r="O62" i="7"/>
  <c r="F55" i="7"/>
  <c r="D56" i="7"/>
  <c r="P58" i="7"/>
  <c r="O59" i="7"/>
  <c r="O60" i="7"/>
  <c r="O61" i="7"/>
  <c r="P62" i="7"/>
  <c r="P59" i="7"/>
  <c r="J55" i="7"/>
  <c r="D59" i="7"/>
  <c r="C63" i="7"/>
  <c r="L63" i="7" s="1"/>
  <c r="J56" i="7"/>
  <c r="F59" i="7"/>
  <c r="D60" i="7"/>
  <c r="D61" i="7"/>
  <c r="D62" i="7"/>
  <c r="M23" i="6"/>
  <c r="O23" i="6"/>
  <c r="P21" i="6"/>
  <c r="P23" i="6"/>
  <c r="F22" i="6"/>
  <c r="J21" i="6"/>
  <c r="F23" i="6"/>
  <c r="D24" i="6"/>
  <c r="J22" i="6"/>
  <c r="F24" i="6"/>
  <c r="D25" i="6"/>
  <c r="M21" i="6"/>
  <c r="L22" i="6"/>
  <c r="J23" i="6"/>
  <c r="H24" i="6"/>
  <c r="F25" i="6"/>
  <c r="D26" i="6"/>
  <c r="P27" i="6"/>
  <c r="C29" i="6"/>
  <c r="H29" i="6" s="1"/>
  <c r="D21" i="6"/>
  <c r="P22" i="6"/>
  <c r="F21" i="6"/>
  <c r="D22" i="6"/>
  <c r="H21" i="6"/>
  <c r="D23" i="6"/>
  <c r="P24" i="6"/>
  <c r="H22" i="6"/>
  <c r="P25" i="6"/>
  <c r="L21" i="6"/>
  <c r="H23" i="6"/>
  <c r="P26" i="6"/>
  <c r="P24" i="10"/>
  <c r="J21" i="10"/>
  <c r="D24" i="10"/>
  <c r="P25" i="10"/>
  <c r="M28" i="10"/>
  <c r="L21" i="10"/>
  <c r="J22" i="10"/>
  <c r="F24" i="10"/>
  <c r="D25" i="10"/>
  <c r="P26" i="10"/>
  <c r="O28" i="10"/>
  <c r="M21" i="10"/>
  <c r="L22" i="10"/>
  <c r="H24" i="10"/>
  <c r="F25" i="10"/>
  <c r="D26" i="10"/>
  <c r="P27" i="10"/>
  <c r="P28" i="10"/>
  <c r="J24" i="10"/>
  <c r="P21" i="10"/>
  <c r="L24" i="10"/>
  <c r="J25" i="10"/>
  <c r="D28" i="10"/>
  <c r="C29" i="10"/>
  <c r="P29" i="10" s="1"/>
  <c r="D21" i="10"/>
  <c r="P22" i="10"/>
  <c r="M24" i="10"/>
  <c r="L25" i="10"/>
  <c r="J26" i="10"/>
  <c r="H28" i="10"/>
  <c r="F44" i="9"/>
  <c r="O42" i="9"/>
  <c r="F42" i="9"/>
  <c r="H42" i="9"/>
  <c r="J42" i="9"/>
  <c r="L42" i="9"/>
  <c r="M42" i="9"/>
  <c r="O41" i="9"/>
  <c r="H41" i="9"/>
  <c r="J41" i="9"/>
  <c r="L41" i="9"/>
  <c r="M41" i="9"/>
  <c r="J40" i="9"/>
  <c r="L40" i="9"/>
  <c r="M40" i="9"/>
  <c r="O40" i="9"/>
  <c r="M38" i="9"/>
  <c r="P44" i="9"/>
  <c r="P45" i="9"/>
  <c r="O38" i="9"/>
  <c r="D44" i="9"/>
  <c r="C46" i="9"/>
  <c r="M46" i="9" s="1"/>
  <c r="M39" i="9"/>
  <c r="H44" i="9"/>
  <c r="L39" i="9"/>
  <c r="P38" i="9"/>
  <c r="D38" i="9"/>
  <c r="O39" i="9"/>
  <c r="D45" i="9"/>
  <c r="J44" i="9"/>
  <c r="P39" i="9"/>
  <c r="H45" i="9"/>
  <c r="F38" i="9"/>
  <c r="D39" i="9"/>
  <c r="P40" i="9"/>
  <c r="J45" i="9"/>
  <c r="H38" i="9"/>
  <c r="F39" i="9"/>
  <c r="D40" i="9"/>
  <c r="P41" i="9"/>
  <c r="L44" i="9"/>
  <c r="L45" i="9"/>
  <c r="J38" i="9"/>
  <c r="H39" i="9"/>
  <c r="F40" i="9"/>
  <c r="D41" i="9"/>
  <c r="P42" i="9"/>
  <c r="M44" i="9"/>
  <c r="M45" i="9"/>
  <c r="P63" i="3"/>
  <c r="O63" i="3"/>
  <c r="M63" i="3"/>
  <c r="L63" i="3"/>
  <c r="J63" i="3"/>
  <c r="H63" i="3"/>
  <c r="F63" i="3"/>
  <c r="D63" i="3"/>
  <c r="N62" i="3"/>
  <c r="K62" i="3"/>
  <c r="I62" i="3"/>
  <c r="G62" i="3"/>
  <c r="E62" i="3"/>
  <c r="B62" i="3"/>
  <c r="C61" i="3"/>
  <c r="J61" i="3" s="1"/>
  <c r="C60" i="3"/>
  <c r="J60" i="3" s="1"/>
  <c r="O59" i="3"/>
  <c r="H59" i="3"/>
  <c r="C59" i="3"/>
  <c r="L59" i="3" s="1"/>
  <c r="C58" i="3"/>
  <c r="M58" i="3" s="1"/>
  <c r="C57" i="3"/>
  <c r="O57" i="3" s="1"/>
  <c r="C56" i="3"/>
  <c r="P56" i="3" s="1"/>
  <c r="C55" i="3"/>
  <c r="D55" i="3" s="1"/>
  <c r="C54" i="3"/>
  <c r="F54" i="3" s="1"/>
  <c r="P47" i="3"/>
  <c r="O47" i="3"/>
  <c r="M47" i="3"/>
  <c r="L47" i="3"/>
  <c r="J47" i="3"/>
  <c r="H47" i="3"/>
  <c r="F47" i="3"/>
  <c r="D47" i="3"/>
  <c r="N46" i="3"/>
  <c r="K46" i="3"/>
  <c r="I46" i="3"/>
  <c r="G46" i="3"/>
  <c r="E46" i="3"/>
  <c r="B46" i="3"/>
  <c r="C45" i="3"/>
  <c r="H45" i="3" s="1"/>
  <c r="C44" i="3"/>
  <c r="H44" i="3" s="1"/>
  <c r="C43" i="3"/>
  <c r="J43" i="3" s="1"/>
  <c r="C42" i="3"/>
  <c r="L42" i="3" s="1"/>
  <c r="C41" i="3"/>
  <c r="M41" i="3" s="1"/>
  <c r="C40" i="3"/>
  <c r="P40" i="3" s="1"/>
  <c r="C39" i="3"/>
  <c r="P39" i="3" s="1"/>
  <c r="C38" i="3"/>
  <c r="D38" i="3" s="1"/>
  <c r="H28" i="13" l="1"/>
  <c r="M28" i="13"/>
  <c r="F28" i="13"/>
  <c r="D28" i="13"/>
  <c r="O28" i="13"/>
  <c r="L28" i="13"/>
  <c r="P28" i="13"/>
  <c r="O44" i="3"/>
  <c r="F59" i="3"/>
  <c r="M59" i="3"/>
  <c r="H54" i="3"/>
  <c r="J54" i="3"/>
  <c r="M29" i="10"/>
  <c r="O54" i="3"/>
  <c r="L29" i="10"/>
  <c r="H29" i="10"/>
  <c r="J58" i="5"/>
  <c r="M56" i="5"/>
  <c r="H55" i="5"/>
  <c r="F55" i="5"/>
  <c r="D55" i="5"/>
  <c r="P55" i="5"/>
  <c r="O55" i="5"/>
  <c r="O62" i="5"/>
  <c r="F62" i="5"/>
  <c r="D62" i="5"/>
  <c r="P62" i="5"/>
  <c r="H62" i="5"/>
  <c r="O60" i="5"/>
  <c r="F60" i="5"/>
  <c r="D60" i="5"/>
  <c r="P60" i="5"/>
  <c r="H60" i="5"/>
  <c r="L62" i="5"/>
  <c r="O58" i="5"/>
  <c r="F58" i="5"/>
  <c r="D58" i="5"/>
  <c r="P58" i="5"/>
  <c r="H58" i="5"/>
  <c r="C63" i="5"/>
  <c r="M60" i="5"/>
  <c r="O56" i="5"/>
  <c r="F56" i="5"/>
  <c r="D56" i="5"/>
  <c r="P56" i="5"/>
  <c r="H56" i="5"/>
  <c r="J62" i="5"/>
  <c r="L56" i="5"/>
  <c r="M62" i="5"/>
  <c r="J60" i="5"/>
  <c r="L58" i="5"/>
  <c r="J29" i="8"/>
  <c r="P29" i="8"/>
  <c r="F29" i="8"/>
  <c r="D29" i="8"/>
  <c r="O29" i="8"/>
  <c r="L29" i="8"/>
  <c r="M29" i="8"/>
  <c r="M29" i="12"/>
  <c r="L29" i="12"/>
  <c r="P29" i="12"/>
  <c r="H29" i="12"/>
  <c r="D29" i="12"/>
  <c r="O29" i="12"/>
  <c r="F29" i="12"/>
  <c r="D96" i="11"/>
  <c r="J96" i="11"/>
  <c r="O96" i="11"/>
  <c r="M96" i="11"/>
  <c r="F96" i="11"/>
  <c r="L96" i="11"/>
  <c r="H96" i="11"/>
  <c r="P96" i="11"/>
  <c r="H63" i="7"/>
  <c r="P63" i="7"/>
  <c r="M63" i="7"/>
  <c r="D63" i="7"/>
  <c r="J63" i="7"/>
  <c r="O63" i="7"/>
  <c r="F63" i="7"/>
  <c r="F29" i="6"/>
  <c r="L29" i="6"/>
  <c r="M29" i="6"/>
  <c r="J29" i="6"/>
  <c r="P29" i="6"/>
  <c r="O29" i="6"/>
  <c r="D29" i="6"/>
  <c r="D29" i="10"/>
  <c r="J29" i="10"/>
  <c r="F29" i="10"/>
  <c r="O29" i="10"/>
  <c r="F46" i="9"/>
  <c r="O46" i="9"/>
  <c r="L46" i="9"/>
  <c r="D46" i="9"/>
  <c r="H46" i="9"/>
  <c r="J46" i="9"/>
  <c r="P46" i="9"/>
  <c r="L61" i="3"/>
  <c r="D60" i="3"/>
  <c r="H60" i="3"/>
  <c r="F60" i="3"/>
  <c r="L60" i="3"/>
  <c r="M60" i="3"/>
  <c r="O60" i="3"/>
  <c r="H58" i="3"/>
  <c r="O58" i="3"/>
  <c r="F56" i="3"/>
  <c r="H56" i="3"/>
  <c r="L56" i="3"/>
  <c r="D56" i="3"/>
  <c r="M56" i="3"/>
  <c r="J56" i="3"/>
  <c r="O56" i="3"/>
  <c r="J55" i="3"/>
  <c r="M55" i="3"/>
  <c r="O55" i="3"/>
  <c r="F55" i="3"/>
  <c r="H55" i="3"/>
  <c r="D57" i="3"/>
  <c r="P58" i="3"/>
  <c r="M61" i="3"/>
  <c r="L54" i="3"/>
  <c r="F57" i="3"/>
  <c r="D58" i="3"/>
  <c r="P59" i="3"/>
  <c r="O61" i="3"/>
  <c r="M54" i="3"/>
  <c r="L55" i="3"/>
  <c r="H57" i="3"/>
  <c r="F58" i="3"/>
  <c r="D59" i="3"/>
  <c r="P60" i="3"/>
  <c r="P61" i="3"/>
  <c r="P57" i="3"/>
  <c r="J57" i="3"/>
  <c r="P54" i="3"/>
  <c r="L57" i="3"/>
  <c r="J58" i="3"/>
  <c r="D61" i="3"/>
  <c r="C62" i="3"/>
  <c r="P62" i="3" s="1"/>
  <c r="D54" i="3"/>
  <c r="P55" i="3"/>
  <c r="M57" i="3"/>
  <c r="L58" i="3"/>
  <c r="J59" i="3"/>
  <c r="H61" i="3"/>
  <c r="J44" i="3"/>
  <c r="M44" i="3"/>
  <c r="L45" i="3"/>
  <c r="M39" i="3"/>
  <c r="O39" i="3"/>
  <c r="H38" i="3"/>
  <c r="J38" i="3"/>
  <c r="D39" i="3"/>
  <c r="F39" i="3"/>
  <c r="M43" i="3"/>
  <c r="H39" i="3"/>
  <c r="O42" i="3"/>
  <c r="L43" i="3"/>
  <c r="O38" i="3"/>
  <c r="D44" i="3"/>
  <c r="O41" i="3"/>
  <c r="F44" i="3"/>
  <c r="H42" i="3"/>
  <c r="O43" i="3"/>
  <c r="F38" i="3"/>
  <c r="J39" i="3"/>
  <c r="M42" i="3"/>
  <c r="J45" i="3"/>
  <c r="F43" i="3"/>
  <c r="H43" i="3"/>
  <c r="L44" i="3"/>
  <c r="D40" i="3"/>
  <c r="F40" i="3"/>
  <c r="D41" i="3"/>
  <c r="P42" i="3"/>
  <c r="M45" i="3"/>
  <c r="L38" i="3"/>
  <c r="H40" i="3"/>
  <c r="F41" i="3"/>
  <c r="D42" i="3"/>
  <c r="P43" i="3"/>
  <c r="O45" i="3"/>
  <c r="M38" i="3"/>
  <c r="L39" i="3"/>
  <c r="J40" i="3"/>
  <c r="H41" i="3"/>
  <c r="F42" i="3"/>
  <c r="D43" i="3"/>
  <c r="P44" i="3"/>
  <c r="P45" i="3"/>
  <c r="J41" i="3"/>
  <c r="M40" i="3"/>
  <c r="P41" i="3"/>
  <c r="L40" i="3"/>
  <c r="P38" i="3"/>
  <c r="L41" i="3"/>
  <c r="J42" i="3"/>
  <c r="D45" i="3"/>
  <c r="C46" i="3"/>
  <c r="L46" i="3" s="1"/>
  <c r="O40" i="3"/>
  <c r="P31" i="5"/>
  <c r="O31" i="5"/>
  <c r="M31" i="5"/>
  <c r="L31" i="5"/>
  <c r="J31" i="5"/>
  <c r="H31" i="5"/>
  <c r="F31" i="5"/>
  <c r="D31" i="5"/>
  <c r="O63" i="5" l="1"/>
  <c r="D63" i="5"/>
  <c r="M63" i="5"/>
  <c r="L63" i="5"/>
  <c r="P63" i="5"/>
  <c r="H63" i="5"/>
  <c r="F63" i="5"/>
  <c r="J63" i="5"/>
  <c r="D62" i="3"/>
  <c r="J62" i="3"/>
  <c r="O62" i="3"/>
  <c r="F62" i="3"/>
  <c r="M62" i="3"/>
  <c r="L62" i="3"/>
  <c r="H62" i="3"/>
  <c r="H46" i="3"/>
  <c r="D46" i="3"/>
  <c r="J46" i="3"/>
  <c r="O46" i="3"/>
  <c r="M46" i="3"/>
  <c r="P46" i="3"/>
  <c r="F46" i="3"/>
  <c r="N40" i="5"/>
  <c r="N41" i="5"/>
  <c r="N42" i="5"/>
  <c r="N43" i="5"/>
  <c r="N44" i="5"/>
  <c r="N45" i="5"/>
  <c r="N46" i="5"/>
  <c r="N39" i="5"/>
  <c r="N47" i="5" s="1"/>
  <c r="K40" i="5"/>
  <c r="K41" i="5"/>
  <c r="K42" i="5"/>
  <c r="K43" i="5"/>
  <c r="K44" i="5"/>
  <c r="C44" i="5" s="1"/>
  <c r="H44" i="5" s="1"/>
  <c r="K45" i="5"/>
  <c r="K46" i="5"/>
  <c r="K39" i="5"/>
  <c r="I40" i="5"/>
  <c r="I41" i="5"/>
  <c r="I42" i="5"/>
  <c r="C42" i="5" s="1"/>
  <c r="L42" i="5" s="1"/>
  <c r="I43" i="5"/>
  <c r="C43" i="5" s="1"/>
  <c r="J43" i="5" s="1"/>
  <c r="I44" i="5"/>
  <c r="I45" i="5"/>
  <c r="I46" i="5"/>
  <c r="C46" i="5" s="1"/>
  <c r="D46" i="5" s="1"/>
  <c r="I39" i="5"/>
  <c r="C6" i="13"/>
  <c r="C7" i="13"/>
  <c r="C8" i="13"/>
  <c r="C9" i="13"/>
  <c r="C10" i="13"/>
  <c r="C11" i="13"/>
  <c r="C12" i="13"/>
  <c r="C5" i="13"/>
  <c r="B30" i="5"/>
  <c r="B13" i="5"/>
  <c r="G47" i="5"/>
  <c r="E47" i="5"/>
  <c r="B47" i="5"/>
  <c r="C40" i="5"/>
  <c r="O40" i="5" s="1"/>
  <c r="C39" i="5"/>
  <c r="P39" i="5" s="1"/>
  <c r="N30" i="5"/>
  <c r="K30" i="5"/>
  <c r="I30" i="5"/>
  <c r="G30" i="5"/>
  <c r="E30" i="5"/>
  <c r="C29" i="5"/>
  <c r="J29" i="5" s="1"/>
  <c r="C28" i="5"/>
  <c r="L28" i="5" s="1"/>
  <c r="C27" i="5"/>
  <c r="M27" i="5" s="1"/>
  <c r="C26" i="5"/>
  <c r="O26" i="5" s="1"/>
  <c r="C25" i="5"/>
  <c r="P25" i="5" s="1"/>
  <c r="C24" i="5"/>
  <c r="P24" i="5" s="1"/>
  <c r="C23" i="5"/>
  <c r="F23" i="5" s="1"/>
  <c r="C22" i="5"/>
  <c r="H22" i="5" s="1"/>
  <c r="N80" i="11"/>
  <c r="K80" i="11"/>
  <c r="I80" i="11"/>
  <c r="G80" i="11"/>
  <c r="E80" i="11"/>
  <c r="B80" i="11"/>
  <c r="C79" i="11"/>
  <c r="O79" i="11" s="1"/>
  <c r="F78" i="11"/>
  <c r="C78" i="11"/>
  <c r="O78" i="11" s="1"/>
  <c r="M77" i="11"/>
  <c r="C77" i="11"/>
  <c r="P77" i="11" s="1"/>
  <c r="O76" i="11"/>
  <c r="M76" i="11"/>
  <c r="L76" i="11"/>
  <c r="J76" i="11"/>
  <c r="H76" i="11"/>
  <c r="F76" i="11"/>
  <c r="C76" i="11"/>
  <c r="D76" i="11" s="1"/>
  <c r="P75" i="11"/>
  <c r="O75" i="11"/>
  <c r="L75" i="11"/>
  <c r="J75" i="11"/>
  <c r="H75" i="11"/>
  <c r="F75" i="11"/>
  <c r="D75" i="11"/>
  <c r="L74" i="11"/>
  <c r="J74" i="11"/>
  <c r="C74" i="11"/>
  <c r="D74" i="11" s="1"/>
  <c r="C73" i="11"/>
  <c r="F73" i="11" s="1"/>
  <c r="L72" i="11"/>
  <c r="C72" i="11"/>
  <c r="H72" i="11" s="1"/>
  <c r="P65" i="11"/>
  <c r="O65" i="11"/>
  <c r="M65" i="11"/>
  <c r="L65" i="11"/>
  <c r="J65" i="11"/>
  <c r="H65" i="11"/>
  <c r="F65" i="11"/>
  <c r="D65" i="11"/>
  <c r="N64" i="11"/>
  <c r="K64" i="11"/>
  <c r="I64" i="11"/>
  <c r="G64" i="11"/>
  <c r="E64" i="11"/>
  <c r="B64" i="11"/>
  <c r="L63" i="11"/>
  <c r="J63" i="11"/>
  <c r="O62" i="11"/>
  <c r="M62" i="11"/>
  <c r="L62" i="11"/>
  <c r="H62" i="11"/>
  <c r="F62" i="11"/>
  <c r="D62" i="11"/>
  <c r="J62" i="11"/>
  <c r="O61" i="11"/>
  <c r="M61" i="11"/>
  <c r="H61" i="11"/>
  <c r="F61" i="11"/>
  <c r="L61" i="11"/>
  <c r="O60" i="11"/>
  <c r="H60" i="11"/>
  <c r="M60" i="11"/>
  <c r="P59" i="11"/>
  <c r="O59" i="11"/>
  <c r="L59" i="11"/>
  <c r="J59" i="11"/>
  <c r="H59" i="11"/>
  <c r="F59" i="11"/>
  <c r="D59" i="11"/>
  <c r="O58" i="11"/>
  <c r="H58" i="11"/>
  <c r="M58" i="11"/>
  <c r="O57" i="11"/>
  <c r="O56" i="11"/>
  <c r="M56" i="11"/>
  <c r="L56" i="11"/>
  <c r="H56" i="11"/>
  <c r="F56" i="11"/>
  <c r="D56" i="11"/>
  <c r="P56" i="11"/>
  <c r="J73" i="11" l="1"/>
  <c r="F77" i="11"/>
  <c r="H77" i="11"/>
  <c r="F74" i="11"/>
  <c r="J77" i="11"/>
  <c r="C45" i="5"/>
  <c r="F45" i="5" s="1"/>
  <c r="D77" i="11"/>
  <c r="H74" i="11"/>
  <c r="L77" i="11"/>
  <c r="M74" i="11"/>
  <c r="C41" i="5"/>
  <c r="M41" i="5" s="1"/>
  <c r="O74" i="11"/>
  <c r="D78" i="11"/>
  <c r="O77" i="11"/>
  <c r="L78" i="11"/>
  <c r="K47" i="5"/>
  <c r="I47" i="5"/>
  <c r="L45" i="5"/>
  <c r="M45" i="5"/>
  <c r="O42" i="5"/>
  <c r="O43" i="5"/>
  <c r="M44" i="5"/>
  <c r="J45" i="5"/>
  <c r="L46" i="5"/>
  <c r="D39" i="5"/>
  <c r="M46" i="5"/>
  <c r="F39" i="5"/>
  <c r="J44" i="5"/>
  <c r="O46" i="5"/>
  <c r="H39" i="5"/>
  <c r="M42" i="5"/>
  <c r="L44" i="5"/>
  <c r="O45" i="5"/>
  <c r="J39" i="5"/>
  <c r="L39" i="5"/>
  <c r="O44" i="5"/>
  <c r="F46" i="5"/>
  <c r="M39" i="5"/>
  <c r="L43" i="5"/>
  <c r="H46" i="5"/>
  <c r="M43" i="5"/>
  <c r="H45" i="5"/>
  <c r="J46" i="5"/>
  <c r="L29" i="5"/>
  <c r="M29" i="5"/>
  <c r="H25" i="5"/>
  <c r="J22" i="5"/>
  <c r="F24" i="5"/>
  <c r="L22" i="5"/>
  <c r="M28" i="5"/>
  <c r="H23" i="5"/>
  <c r="O24" i="5"/>
  <c r="O28" i="5"/>
  <c r="D24" i="5"/>
  <c r="M24" i="5"/>
  <c r="J23" i="5"/>
  <c r="H24" i="5"/>
  <c r="L23" i="5"/>
  <c r="F25" i="5"/>
  <c r="F29" i="5"/>
  <c r="O27" i="5"/>
  <c r="D25" i="5"/>
  <c r="O29" i="5"/>
  <c r="M22" i="5"/>
  <c r="L25" i="5"/>
  <c r="J24" i="5"/>
  <c r="M25" i="5"/>
  <c r="D29" i="5"/>
  <c r="D40" i="5"/>
  <c r="P41" i="5"/>
  <c r="H40" i="5"/>
  <c r="P43" i="5"/>
  <c r="J40" i="5"/>
  <c r="F42" i="5"/>
  <c r="L40" i="5"/>
  <c r="H42" i="5"/>
  <c r="P45" i="5"/>
  <c r="O39" i="5"/>
  <c r="M40" i="5"/>
  <c r="L41" i="5"/>
  <c r="J42" i="5"/>
  <c r="H43" i="5"/>
  <c r="F44" i="5"/>
  <c r="D45" i="5"/>
  <c r="P46" i="5"/>
  <c r="P40" i="5"/>
  <c r="F40" i="5"/>
  <c r="P42" i="5"/>
  <c r="F41" i="5"/>
  <c r="D42" i="5"/>
  <c r="H41" i="5"/>
  <c r="D43" i="5"/>
  <c r="P44" i="5"/>
  <c r="F43" i="5"/>
  <c r="D44" i="5"/>
  <c r="P26" i="5"/>
  <c r="F26" i="5"/>
  <c r="D27" i="5"/>
  <c r="P28" i="5"/>
  <c r="O22" i="5"/>
  <c r="M23" i="5"/>
  <c r="L24" i="5"/>
  <c r="J25" i="5"/>
  <c r="H26" i="5"/>
  <c r="F27" i="5"/>
  <c r="D28" i="5"/>
  <c r="P29" i="5"/>
  <c r="P22" i="5"/>
  <c r="O23" i="5"/>
  <c r="J26" i="5"/>
  <c r="H27" i="5"/>
  <c r="F28" i="5"/>
  <c r="D22" i="5"/>
  <c r="L26" i="5"/>
  <c r="H28" i="5"/>
  <c r="F22" i="5"/>
  <c r="D23" i="5"/>
  <c r="O25" i="5"/>
  <c r="M26" i="5"/>
  <c r="L27" i="5"/>
  <c r="J28" i="5"/>
  <c r="H29" i="5"/>
  <c r="D26" i="5"/>
  <c r="P27" i="5"/>
  <c r="P23" i="5"/>
  <c r="J27" i="5"/>
  <c r="C30" i="5"/>
  <c r="H30" i="5" s="1"/>
  <c r="J72" i="11"/>
  <c r="H73" i="11"/>
  <c r="P78" i="11"/>
  <c r="P79" i="11"/>
  <c r="D79" i="11"/>
  <c r="C80" i="11"/>
  <c r="L80" i="11" s="1"/>
  <c r="L73" i="11"/>
  <c r="O72" i="11"/>
  <c r="M73" i="11"/>
  <c r="H78" i="11"/>
  <c r="H79" i="11"/>
  <c r="P72" i="11"/>
  <c r="O73" i="11"/>
  <c r="J78" i="11"/>
  <c r="J79" i="11"/>
  <c r="L79" i="11"/>
  <c r="D72" i="11"/>
  <c r="P73" i="11"/>
  <c r="F72" i="11"/>
  <c r="P74" i="11"/>
  <c r="P76" i="11"/>
  <c r="M78" i="11"/>
  <c r="D73" i="11"/>
  <c r="P57" i="11"/>
  <c r="D57" i="11"/>
  <c r="P58" i="11"/>
  <c r="P60" i="11"/>
  <c r="M63" i="11"/>
  <c r="F57" i="11"/>
  <c r="D58" i="11"/>
  <c r="D60" i="11"/>
  <c r="P61" i="11"/>
  <c r="O63" i="11"/>
  <c r="J56" i="11"/>
  <c r="H57" i="11"/>
  <c r="F58" i="11"/>
  <c r="F60" i="11"/>
  <c r="D61" i="11"/>
  <c r="P62" i="11"/>
  <c r="P63" i="11"/>
  <c r="J57" i="11"/>
  <c r="L57" i="11"/>
  <c r="J58" i="11"/>
  <c r="J60" i="11"/>
  <c r="D63" i="11"/>
  <c r="C64" i="11"/>
  <c r="M57" i="11"/>
  <c r="L58" i="11"/>
  <c r="L60" i="11"/>
  <c r="J61" i="11"/>
  <c r="H63" i="11"/>
  <c r="K46" i="7"/>
  <c r="I46" i="7"/>
  <c r="G46" i="7"/>
  <c r="E46" i="7"/>
  <c r="B46" i="7"/>
  <c r="L45" i="7"/>
  <c r="C45" i="7"/>
  <c r="J45" i="7" s="1"/>
  <c r="O44" i="7"/>
  <c r="L44" i="7"/>
  <c r="C44" i="7"/>
  <c r="J44" i="7" s="1"/>
  <c r="O43" i="7"/>
  <c r="C43" i="7"/>
  <c r="L43" i="7" s="1"/>
  <c r="C41" i="7"/>
  <c r="O41" i="7" s="1"/>
  <c r="O40" i="7"/>
  <c r="L40" i="7"/>
  <c r="C40" i="7"/>
  <c r="P40" i="7" s="1"/>
  <c r="C39" i="7"/>
  <c r="D39" i="7" s="1"/>
  <c r="F38" i="7"/>
  <c r="C23" i="7"/>
  <c r="C24" i="7"/>
  <c r="C25" i="7"/>
  <c r="C26" i="7"/>
  <c r="C27" i="7"/>
  <c r="C28" i="7"/>
  <c r="C29" i="7"/>
  <c r="C22" i="7"/>
  <c r="M22" i="7" s="1"/>
  <c r="F43" i="7" l="1"/>
  <c r="H43" i="7"/>
  <c r="D41" i="5"/>
  <c r="C47" i="5"/>
  <c r="L47" i="5" s="1"/>
  <c r="D40" i="7"/>
  <c r="F40" i="7"/>
  <c r="D44" i="7"/>
  <c r="F44" i="7"/>
  <c r="O41" i="5"/>
  <c r="H40" i="7"/>
  <c r="J40" i="7"/>
  <c r="H44" i="7"/>
  <c r="J41" i="5"/>
  <c r="F47" i="5"/>
  <c r="J47" i="5"/>
  <c r="M47" i="5"/>
  <c r="P47" i="5"/>
  <c r="H47" i="5"/>
  <c r="P30" i="5"/>
  <c r="M30" i="5"/>
  <c r="L30" i="5"/>
  <c r="O47" i="5"/>
  <c r="D47" i="5"/>
  <c r="D30" i="5"/>
  <c r="J30" i="5"/>
  <c r="O30" i="5"/>
  <c r="F30" i="5"/>
  <c r="M80" i="11"/>
  <c r="O80" i="11"/>
  <c r="F80" i="11"/>
  <c r="D80" i="11"/>
  <c r="J80" i="11"/>
  <c r="H80" i="11"/>
  <c r="P80" i="11"/>
  <c r="D64" i="11"/>
  <c r="J64" i="11"/>
  <c r="F64" i="11"/>
  <c r="O64" i="11"/>
  <c r="M64" i="11"/>
  <c r="L64" i="11"/>
  <c r="P64" i="11"/>
  <c r="H64" i="11"/>
  <c r="H42" i="7"/>
  <c r="O42" i="7"/>
  <c r="F39" i="7"/>
  <c r="O39" i="7"/>
  <c r="H39" i="7"/>
  <c r="J39" i="7"/>
  <c r="O38" i="7"/>
  <c r="H38" i="7"/>
  <c r="J38" i="7"/>
  <c r="D41" i="7"/>
  <c r="P42" i="7"/>
  <c r="L38" i="7"/>
  <c r="F41" i="7"/>
  <c r="D42" i="7"/>
  <c r="P43" i="7"/>
  <c r="O45" i="7"/>
  <c r="L39" i="7"/>
  <c r="H41" i="7"/>
  <c r="F42" i="7"/>
  <c r="D43" i="7"/>
  <c r="P44" i="7"/>
  <c r="P45" i="7"/>
  <c r="P41" i="7"/>
  <c r="J41" i="7"/>
  <c r="P38" i="7"/>
  <c r="L41" i="7"/>
  <c r="J42" i="7"/>
  <c r="D45" i="7"/>
  <c r="C46" i="7"/>
  <c r="D38" i="7"/>
  <c r="P39" i="7"/>
  <c r="L42" i="7"/>
  <c r="J43" i="7"/>
  <c r="H45" i="7"/>
  <c r="P31" i="7"/>
  <c r="O31" i="7"/>
  <c r="M31" i="7"/>
  <c r="L31" i="7"/>
  <c r="J31" i="7"/>
  <c r="H31" i="7"/>
  <c r="F31" i="7"/>
  <c r="D31" i="7"/>
  <c r="N30" i="7"/>
  <c r="K30" i="7"/>
  <c r="I30" i="7"/>
  <c r="G30" i="7"/>
  <c r="E30" i="7"/>
  <c r="B30" i="7"/>
  <c r="O29" i="7"/>
  <c r="H29" i="7"/>
  <c r="M29" i="7"/>
  <c r="O28" i="7"/>
  <c r="L28" i="7"/>
  <c r="H28" i="7"/>
  <c r="D28" i="7"/>
  <c r="M28" i="7"/>
  <c r="O27" i="7"/>
  <c r="O26" i="7"/>
  <c r="M26" i="7"/>
  <c r="M59" i="7" s="1"/>
  <c r="L26" i="7"/>
  <c r="H26" i="7"/>
  <c r="F26" i="7"/>
  <c r="D26" i="7"/>
  <c r="P26" i="7"/>
  <c r="M25" i="7"/>
  <c r="F25" i="7"/>
  <c r="L25" i="7"/>
  <c r="O24" i="7"/>
  <c r="L24" i="7"/>
  <c r="H24" i="7"/>
  <c r="D24" i="7"/>
  <c r="M24" i="7"/>
  <c r="O23" i="7"/>
  <c r="O22" i="7"/>
  <c r="L22" i="7"/>
  <c r="H22" i="7"/>
  <c r="F22" i="7"/>
  <c r="D22" i="7"/>
  <c r="C30" i="7"/>
  <c r="D46" i="7" l="1"/>
  <c r="J46" i="7"/>
  <c r="O46" i="7"/>
  <c r="F46" i="7"/>
  <c r="P46" i="7"/>
  <c r="L46" i="7"/>
  <c r="H46" i="7"/>
  <c r="M30" i="7"/>
  <c r="O30" i="7"/>
  <c r="J30" i="7"/>
  <c r="F30" i="7"/>
  <c r="P30" i="7"/>
  <c r="L30" i="7"/>
  <c r="H30" i="7"/>
  <c r="D30" i="7"/>
  <c r="J23" i="7"/>
  <c r="P27" i="7"/>
  <c r="D23" i="7"/>
  <c r="L23" i="7"/>
  <c r="J24" i="7"/>
  <c r="P24" i="7"/>
  <c r="H25" i="7"/>
  <c r="O25" i="7"/>
  <c r="D27" i="7"/>
  <c r="L27" i="7"/>
  <c r="J28" i="7"/>
  <c r="P28" i="7"/>
  <c r="J29" i="7"/>
  <c r="P29" i="7"/>
  <c r="P23" i="7"/>
  <c r="J27" i="7"/>
  <c r="F23" i="7"/>
  <c r="M23" i="7"/>
  <c r="M56" i="7" s="1"/>
  <c r="J25" i="7"/>
  <c r="P25" i="7"/>
  <c r="F27" i="7"/>
  <c r="M27" i="7"/>
  <c r="L29" i="7"/>
  <c r="J22" i="7"/>
  <c r="P22" i="7"/>
  <c r="H23" i="7"/>
  <c r="F24" i="7"/>
  <c r="D25" i="7"/>
  <c r="J26" i="7"/>
  <c r="H27" i="7"/>
  <c r="F28" i="7"/>
  <c r="D29" i="7"/>
  <c r="C22" i="9"/>
  <c r="C23" i="9"/>
  <c r="C24" i="9"/>
  <c r="C25" i="9"/>
  <c r="C26" i="9"/>
  <c r="C27" i="9"/>
  <c r="C28" i="9"/>
  <c r="C21" i="9"/>
  <c r="C23" i="3" l="1"/>
  <c r="C24" i="3"/>
  <c r="C25" i="3"/>
  <c r="C26" i="3"/>
  <c r="C27" i="3"/>
  <c r="C28" i="3"/>
  <c r="C29" i="3"/>
  <c r="C22" i="3"/>
  <c r="C20" i="1" l="1"/>
  <c r="J20" i="1" s="1"/>
  <c r="C21" i="1"/>
  <c r="H21" i="1" s="1"/>
  <c r="C22" i="1"/>
  <c r="H22" i="1" s="1"/>
  <c r="C24" i="1"/>
  <c r="P24" i="1" s="1"/>
  <c r="C25" i="1"/>
  <c r="H25" i="1" s="1"/>
  <c r="C26" i="1"/>
  <c r="O26" i="1" s="1"/>
  <c r="C27" i="1"/>
  <c r="J27" i="1" s="1"/>
  <c r="C23" i="1"/>
  <c r="M23" i="1" s="1"/>
  <c r="P29" i="1"/>
  <c r="O29" i="1"/>
  <c r="M29" i="1"/>
  <c r="L29" i="1"/>
  <c r="J29" i="1"/>
  <c r="H29" i="1"/>
  <c r="F29" i="1"/>
  <c r="D29" i="1"/>
  <c r="N28" i="1"/>
  <c r="K28" i="1"/>
  <c r="I28" i="1"/>
  <c r="G28" i="1"/>
  <c r="E28" i="1"/>
  <c r="B28" i="1"/>
  <c r="M27" i="1"/>
  <c r="M26" i="1"/>
  <c r="L26" i="1"/>
  <c r="L25" i="1"/>
  <c r="O24" i="1"/>
  <c r="M24" i="1"/>
  <c r="L24" i="1"/>
  <c r="H24" i="1"/>
  <c r="F24" i="1"/>
  <c r="D24" i="1"/>
  <c r="M22" i="1"/>
  <c r="O21" i="1"/>
  <c r="D21" i="1"/>
  <c r="D26" i="1" l="1"/>
  <c r="F26" i="1"/>
  <c r="J26" i="1"/>
  <c r="P26" i="1"/>
  <c r="M21" i="1"/>
  <c r="H26" i="1"/>
  <c r="M25" i="1"/>
  <c r="J24" i="1"/>
  <c r="F25" i="1"/>
  <c r="M20" i="1"/>
  <c r="L20" i="1"/>
  <c r="P20" i="1"/>
  <c r="F20" i="1"/>
  <c r="H20" i="1"/>
  <c r="O20" i="1"/>
  <c r="D20" i="1"/>
  <c r="O27" i="1"/>
  <c r="H27" i="1"/>
  <c r="J23" i="1"/>
  <c r="L23" i="1"/>
  <c r="O23" i="1"/>
  <c r="D23" i="1"/>
  <c r="F23" i="1"/>
  <c r="P23" i="1"/>
  <c r="H23" i="1"/>
  <c r="F22" i="1"/>
  <c r="J21" i="1"/>
  <c r="J22" i="1"/>
  <c r="F21" i="1"/>
  <c r="L21" i="1"/>
  <c r="L22" i="1"/>
  <c r="O22" i="1"/>
  <c r="P21" i="1"/>
  <c r="P22" i="1"/>
  <c r="D22" i="1"/>
  <c r="J25" i="1"/>
  <c r="L27" i="1"/>
  <c r="O25" i="1"/>
  <c r="P27" i="1"/>
  <c r="P25" i="1"/>
  <c r="D25" i="1"/>
  <c r="D27" i="1"/>
  <c r="C28" i="1"/>
  <c r="O28" i="1" s="1"/>
  <c r="C6" i="5"/>
  <c r="C7" i="5"/>
  <c r="C8" i="5"/>
  <c r="C9" i="5"/>
  <c r="C10" i="5"/>
  <c r="C11" i="5"/>
  <c r="C12" i="5"/>
  <c r="C5" i="5"/>
  <c r="C6" i="8"/>
  <c r="C7" i="8"/>
  <c r="C8" i="8"/>
  <c r="C9" i="8"/>
  <c r="C10" i="8"/>
  <c r="C11" i="8"/>
  <c r="C12" i="8"/>
  <c r="C5" i="8"/>
  <c r="B13" i="8"/>
  <c r="C6" i="7"/>
  <c r="C7" i="7"/>
  <c r="C8" i="7"/>
  <c r="C9" i="7"/>
  <c r="C10" i="7"/>
  <c r="C11" i="7"/>
  <c r="C12" i="7"/>
  <c r="C5" i="7"/>
  <c r="C6" i="6"/>
  <c r="C7" i="6"/>
  <c r="C8" i="6"/>
  <c r="C9" i="6"/>
  <c r="C10" i="6"/>
  <c r="C11" i="6"/>
  <c r="C12" i="6"/>
  <c r="C5" i="6"/>
  <c r="M28" i="1" l="1"/>
  <c r="P28" i="1"/>
  <c r="D28" i="1"/>
  <c r="H28" i="1"/>
  <c r="F28" i="1"/>
  <c r="L28" i="1"/>
  <c r="J28" i="1"/>
  <c r="P49" i="11"/>
  <c r="O49" i="11"/>
  <c r="M49" i="11"/>
  <c r="L49" i="11"/>
  <c r="J49" i="11"/>
  <c r="H49" i="11"/>
  <c r="F49" i="11"/>
  <c r="D49" i="11"/>
  <c r="N48" i="11"/>
  <c r="K48" i="11"/>
  <c r="I48" i="11"/>
  <c r="G48" i="11"/>
  <c r="E48" i="11"/>
  <c r="B48" i="11"/>
  <c r="C47" i="11"/>
  <c r="O47" i="11" s="1"/>
  <c r="C46" i="11"/>
  <c r="O46" i="11" s="1"/>
  <c r="H45" i="11"/>
  <c r="C45" i="11"/>
  <c r="P45" i="11" s="1"/>
  <c r="C44" i="11"/>
  <c r="D44" i="11" s="1"/>
  <c r="F43" i="11"/>
  <c r="D42" i="11"/>
  <c r="C42" i="11"/>
  <c r="H42" i="11" s="1"/>
  <c r="C41" i="11"/>
  <c r="J41" i="11" s="1"/>
  <c r="C40" i="11"/>
  <c r="L40" i="11" s="1"/>
  <c r="F42" i="11" l="1"/>
  <c r="J42" i="11"/>
  <c r="F45" i="11"/>
  <c r="H44" i="11"/>
  <c r="L47" i="11"/>
  <c r="M42" i="11"/>
  <c r="O44" i="11"/>
  <c r="O45" i="11"/>
  <c r="H40" i="11"/>
  <c r="F41" i="11"/>
  <c r="O41" i="11"/>
  <c r="L45" i="11"/>
  <c r="L46" i="11"/>
  <c r="M40" i="11"/>
  <c r="H41" i="11"/>
  <c r="L42" i="11"/>
  <c r="F44" i="11"/>
  <c r="D45" i="11"/>
  <c r="M45" i="11"/>
  <c r="M41" i="11"/>
  <c r="O40" i="11"/>
  <c r="L41" i="11"/>
  <c r="H43" i="11"/>
  <c r="P46" i="11"/>
  <c r="P47" i="11"/>
  <c r="P43" i="11"/>
  <c r="J43" i="11"/>
  <c r="D46" i="11"/>
  <c r="P40" i="11"/>
  <c r="J44" i="11"/>
  <c r="F46" i="11"/>
  <c r="P41" i="11"/>
  <c r="O42" i="11"/>
  <c r="L44" i="11"/>
  <c r="J45" i="11"/>
  <c r="H46" i="11"/>
  <c r="H47" i="11"/>
  <c r="L43" i="11"/>
  <c r="D47" i="11"/>
  <c r="C48" i="11"/>
  <c r="J48" i="11" s="1"/>
  <c r="D40" i="11"/>
  <c r="F40" i="11"/>
  <c r="D41" i="11"/>
  <c r="P42" i="11"/>
  <c r="O43" i="11"/>
  <c r="M44" i="11"/>
  <c r="J46" i="11"/>
  <c r="J47" i="11"/>
  <c r="J40" i="11"/>
  <c r="D43" i="11"/>
  <c r="P44" i="11"/>
  <c r="M46" i="11"/>
  <c r="M47" i="11"/>
  <c r="C6" i="12"/>
  <c r="C7" i="12"/>
  <c r="C8" i="12"/>
  <c r="C9" i="12"/>
  <c r="C10" i="12"/>
  <c r="C11" i="12"/>
  <c r="C12" i="12"/>
  <c r="C5" i="12"/>
  <c r="B31" i="11"/>
  <c r="C24" i="11"/>
  <c r="C25" i="11"/>
  <c r="C26" i="11"/>
  <c r="C27" i="11"/>
  <c r="C28" i="11"/>
  <c r="C29" i="11"/>
  <c r="C30" i="11"/>
  <c r="C23" i="11"/>
  <c r="M48" i="11" l="1"/>
  <c r="H48" i="11"/>
  <c r="F48" i="11"/>
  <c r="O48" i="11"/>
  <c r="D48" i="11"/>
  <c r="L48" i="11"/>
  <c r="P48" i="11"/>
  <c r="C6" i="10"/>
  <c r="C7" i="10"/>
  <c r="C8" i="10"/>
  <c r="C9" i="10"/>
  <c r="C10" i="10"/>
  <c r="C11" i="10"/>
  <c r="C12" i="10"/>
  <c r="C5" i="10"/>
  <c r="P14" i="13" l="1"/>
  <c r="O14" i="13"/>
  <c r="M14" i="13"/>
  <c r="L14" i="13"/>
  <c r="J14" i="13"/>
  <c r="H14" i="13"/>
  <c r="F14" i="13"/>
  <c r="D14" i="13"/>
  <c r="N13" i="13"/>
  <c r="K13" i="13"/>
  <c r="I13" i="13"/>
  <c r="G13" i="13"/>
  <c r="E13" i="13"/>
  <c r="C13" i="13"/>
  <c r="B13" i="13"/>
  <c r="P12" i="13"/>
  <c r="O12" i="13"/>
  <c r="M12" i="13"/>
  <c r="L12" i="13"/>
  <c r="J12" i="13"/>
  <c r="H12" i="13"/>
  <c r="D12" i="13"/>
  <c r="P11" i="13"/>
  <c r="O11" i="13"/>
  <c r="M11" i="13"/>
  <c r="L11" i="13"/>
  <c r="J11" i="13"/>
  <c r="H11" i="13"/>
  <c r="F11" i="13"/>
  <c r="D11" i="13"/>
  <c r="P10" i="13"/>
  <c r="O10" i="13"/>
  <c r="M10" i="13"/>
  <c r="L10" i="13"/>
  <c r="J10" i="13"/>
  <c r="H10" i="13"/>
  <c r="F10" i="13"/>
  <c r="D10" i="13"/>
  <c r="P9" i="13"/>
  <c r="O9" i="13"/>
  <c r="M9" i="13"/>
  <c r="L9" i="13"/>
  <c r="J9" i="13"/>
  <c r="H9" i="13"/>
  <c r="F9" i="13"/>
  <c r="D9" i="13"/>
  <c r="P8" i="13"/>
  <c r="O8" i="13"/>
  <c r="M8" i="13"/>
  <c r="L8" i="13"/>
  <c r="J8" i="13"/>
  <c r="H8" i="13"/>
  <c r="F8" i="13"/>
  <c r="D8" i="13"/>
  <c r="P7" i="13"/>
  <c r="O7" i="13"/>
  <c r="M7" i="13"/>
  <c r="L7" i="13"/>
  <c r="J7" i="13"/>
  <c r="H7" i="13"/>
  <c r="F7" i="13"/>
  <c r="D7" i="13"/>
  <c r="P6" i="13"/>
  <c r="O6" i="13"/>
  <c r="M6" i="13"/>
  <c r="L6" i="13"/>
  <c r="J6" i="13"/>
  <c r="H6" i="13"/>
  <c r="F6" i="13"/>
  <c r="D6" i="13"/>
  <c r="P5" i="13"/>
  <c r="O5" i="13"/>
  <c r="M5" i="13"/>
  <c r="L5" i="13"/>
  <c r="J5" i="13"/>
  <c r="H5" i="13"/>
  <c r="F5" i="13"/>
  <c r="D5" i="13"/>
  <c r="P14" i="8"/>
  <c r="O14" i="8"/>
  <c r="M14" i="8"/>
  <c r="L14" i="8"/>
  <c r="J14" i="8"/>
  <c r="H14" i="8"/>
  <c r="F14" i="8"/>
  <c r="D14" i="8"/>
  <c r="N13" i="8"/>
  <c r="K13" i="8"/>
  <c r="I13" i="8"/>
  <c r="G13" i="8"/>
  <c r="E13" i="8"/>
  <c r="C13" i="8"/>
  <c r="P12" i="8"/>
  <c r="O12" i="8"/>
  <c r="M12" i="8"/>
  <c r="L12" i="8"/>
  <c r="J12" i="8"/>
  <c r="H12" i="8"/>
  <c r="D12" i="8"/>
  <c r="P11" i="8"/>
  <c r="O11" i="8"/>
  <c r="M11" i="8"/>
  <c r="L11" i="8"/>
  <c r="J11" i="8"/>
  <c r="H11" i="8"/>
  <c r="F11" i="8"/>
  <c r="D11" i="8"/>
  <c r="P10" i="8"/>
  <c r="O10" i="8"/>
  <c r="M10" i="8"/>
  <c r="L10" i="8"/>
  <c r="J10" i="8"/>
  <c r="H10" i="8"/>
  <c r="F10" i="8"/>
  <c r="D10" i="8"/>
  <c r="P9" i="8"/>
  <c r="O9" i="8"/>
  <c r="M9" i="8"/>
  <c r="L9" i="8"/>
  <c r="J9" i="8"/>
  <c r="H9" i="8"/>
  <c r="F9" i="8"/>
  <c r="D9" i="8"/>
  <c r="P8" i="8"/>
  <c r="O8" i="8"/>
  <c r="M8" i="8"/>
  <c r="L8" i="8"/>
  <c r="J8" i="8"/>
  <c r="H8" i="8"/>
  <c r="F8" i="8"/>
  <c r="D8" i="8"/>
  <c r="P7" i="8"/>
  <c r="O7" i="8"/>
  <c r="M7" i="8"/>
  <c r="L7" i="8"/>
  <c r="J7" i="8"/>
  <c r="H7" i="8"/>
  <c r="F7" i="8"/>
  <c r="D7" i="8"/>
  <c r="P6" i="8"/>
  <c r="O6" i="8"/>
  <c r="M6" i="8"/>
  <c r="L6" i="8"/>
  <c r="J6" i="8"/>
  <c r="H6" i="8"/>
  <c r="F6" i="8"/>
  <c r="D6" i="8"/>
  <c r="P5" i="8"/>
  <c r="O5" i="8"/>
  <c r="M5" i="8"/>
  <c r="L5" i="8"/>
  <c r="J5" i="8"/>
  <c r="H5" i="8"/>
  <c r="F5" i="8"/>
  <c r="D5" i="8"/>
  <c r="P14" i="7"/>
  <c r="O14" i="7"/>
  <c r="M14" i="7"/>
  <c r="L14" i="7"/>
  <c r="J14" i="7"/>
  <c r="H14" i="7"/>
  <c r="F14" i="7"/>
  <c r="D14" i="7"/>
  <c r="N13" i="7"/>
  <c r="K13" i="7"/>
  <c r="I13" i="7"/>
  <c r="G13" i="7"/>
  <c r="E13" i="7"/>
  <c r="C13" i="7"/>
  <c r="B13" i="7"/>
  <c r="P12" i="7"/>
  <c r="O12" i="7"/>
  <c r="M12" i="7"/>
  <c r="L12" i="7"/>
  <c r="J12" i="7"/>
  <c r="H12" i="7"/>
  <c r="D12" i="7"/>
  <c r="P11" i="7"/>
  <c r="O11" i="7"/>
  <c r="M11" i="7"/>
  <c r="L11" i="7"/>
  <c r="J11" i="7"/>
  <c r="H11" i="7"/>
  <c r="F11" i="7"/>
  <c r="D11" i="7"/>
  <c r="P10" i="7"/>
  <c r="O10" i="7"/>
  <c r="M10" i="7"/>
  <c r="L10" i="7"/>
  <c r="J10" i="7"/>
  <c r="H10" i="7"/>
  <c r="F10" i="7"/>
  <c r="D10" i="7"/>
  <c r="P9" i="7"/>
  <c r="O9" i="7"/>
  <c r="M9" i="7"/>
  <c r="M58" i="7" s="1"/>
  <c r="L9" i="7"/>
  <c r="J9" i="7"/>
  <c r="H9" i="7"/>
  <c r="F9" i="7"/>
  <c r="D9" i="7"/>
  <c r="P8" i="7"/>
  <c r="O8" i="7"/>
  <c r="M8" i="7"/>
  <c r="L8" i="7"/>
  <c r="J8" i="7"/>
  <c r="H8" i="7"/>
  <c r="F8" i="7"/>
  <c r="D8" i="7"/>
  <c r="P7" i="7"/>
  <c r="O7" i="7"/>
  <c r="M7" i="7"/>
  <c r="L7" i="7"/>
  <c r="J7" i="7"/>
  <c r="H7" i="7"/>
  <c r="F7" i="7"/>
  <c r="D7" i="7"/>
  <c r="P6" i="7"/>
  <c r="O6" i="7"/>
  <c r="M6" i="7"/>
  <c r="M55" i="7" s="1"/>
  <c r="L6" i="7"/>
  <c r="J6" i="7"/>
  <c r="H6" i="7"/>
  <c r="F6" i="7"/>
  <c r="D6" i="7"/>
  <c r="P5" i="7"/>
  <c r="O5" i="7"/>
  <c r="M5" i="7"/>
  <c r="L5" i="7"/>
  <c r="J5" i="7"/>
  <c r="H5" i="7"/>
  <c r="F5" i="7"/>
  <c r="D5" i="7"/>
  <c r="P31" i="3"/>
  <c r="O31" i="3"/>
  <c r="M31" i="3"/>
  <c r="L31" i="3"/>
  <c r="J31" i="3"/>
  <c r="H31" i="3"/>
  <c r="F31" i="3"/>
  <c r="D31" i="3"/>
  <c r="N30" i="3"/>
  <c r="K30" i="3"/>
  <c r="I30" i="3"/>
  <c r="G30" i="3"/>
  <c r="E30" i="3"/>
  <c r="C30" i="3"/>
  <c r="B30" i="3"/>
  <c r="P29" i="3"/>
  <c r="O29" i="3"/>
  <c r="M29" i="3"/>
  <c r="L29" i="3"/>
  <c r="J29" i="3"/>
  <c r="H29" i="3"/>
  <c r="D29" i="3"/>
  <c r="P28" i="3"/>
  <c r="O28" i="3"/>
  <c r="M28" i="3"/>
  <c r="L28" i="3"/>
  <c r="J28" i="3"/>
  <c r="H28" i="3"/>
  <c r="F28" i="3"/>
  <c r="D28" i="3"/>
  <c r="P27" i="3"/>
  <c r="O27" i="3"/>
  <c r="M27" i="3"/>
  <c r="L27" i="3"/>
  <c r="J27" i="3"/>
  <c r="H27" i="3"/>
  <c r="F27" i="3"/>
  <c r="D27" i="3"/>
  <c r="P26" i="3"/>
  <c r="O26" i="3"/>
  <c r="M26" i="3"/>
  <c r="L26" i="3"/>
  <c r="J26" i="3"/>
  <c r="H26" i="3"/>
  <c r="F26" i="3"/>
  <c r="D26" i="3"/>
  <c r="P25" i="3"/>
  <c r="O25" i="3"/>
  <c r="M25" i="3"/>
  <c r="L25" i="3"/>
  <c r="J25" i="3"/>
  <c r="H25" i="3"/>
  <c r="F25" i="3"/>
  <c r="D25" i="3"/>
  <c r="P24" i="3"/>
  <c r="O24" i="3"/>
  <c r="M24" i="3"/>
  <c r="L24" i="3"/>
  <c r="J24" i="3"/>
  <c r="H24" i="3"/>
  <c r="F24" i="3"/>
  <c r="D24" i="3"/>
  <c r="P23" i="3"/>
  <c r="O23" i="3"/>
  <c r="M23" i="3"/>
  <c r="L23" i="3"/>
  <c r="J23" i="3"/>
  <c r="H23" i="3"/>
  <c r="F23" i="3"/>
  <c r="D23" i="3"/>
  <c r="P22" i="3"/>
  <c r="O22" i="3"/>
  <c r="M22" i="3"/>
  <c r="L22" i="3"/>
  <c r="J22" i="3"/>
  <c r="H22" i="3"/>
  <c r="F22" i="3"/>
  <c r="D22" i="3"/>
  <c r="P14" i="12"/>
  <c r="O14" i="12"/>
  <c r="M14" i="12"/>
  <c r="L14" i="12"/>
  <c r="J14" i="12"/>
  <c r="H14" i="12"/>
  <c r="F14" i="12"/>
  <c r="D14" i="12"/>
  <c r="N13" i="12"/>
  <c r="K13" i="12"/>
  <c r="I13" i="12"/>
  <c r="G13" i="12"/>
  <c r="E13" i="12"/>
  <c r="C13" i="12"/>
  <c r="B13" i="12"/>
  <c r="P12" i="12"/>
  <c r="O12" i="12"/>
  <c r="M12" i="12"/>
  <c r="L12" i="12"/>
  <c r="J12" i="12"/>
  <c r="H12" i="12"/>
  <c r="D12" i="12"/>
  <c r="P11" i="12"/>
  <c r="O11" i="12"/>
  <c r="M11" i="12"/>
  <c r="L11" i="12"/>
  <c r="J11" i="12"/>
  <c r="H11" i="12"/>
  <c r="F11" i="12"/>
  <c r="D11" i="12"/>
  <c r="P10" i="12"/>
  <c r="O10" i="12"/>
  <c r="M10" i="12"/>
  <c r="L10" i="12"/>
  <c r="J10" i="12"/>
  <c r="H10" i="12"/>
  <c r="F10" i="12"/>
  <c r="D10" i="12"/>
  <c r="P9" i="12"/>
  <c r="O9" i="12"/>
  <c r="M9" i="12"/>
  <c r="L9" i="12"/>
  <c r="J9" i="12"/>
  <c r="H9" i="12"/>
  <c r="F9" i="12"/>
  <c r="D9" i="12"/>
  <c r="P8" i="12"/>
  <c r="O8" i="12"/>
  <c r="M8" i="12"/>
  <c r="L8" i="12"/>
  <c r="J8" i="12"/>
  <c r="H8" i="12"/>
  <c r="F8" i="12"/>
  <c r="D8" i="12"/>
  <c r="P7" i="12"/>
  <c r="O7" i="12"/>
  <c r="M7" i="12"/>
  <c r="L7" i="12"/>
  <c r="J7" i="12"/>
  <c r="H7" i="12"/>
  <c r="F7" i="12"/>
  <c r="D7" i="12"/>
  <c r="P6" i="12"/>
  <c r="O6" i="12"/>
  <c r="M6" i="12"/>
  <c r="L6" i="12"/>
  <c r="J6" i="12"/>
  <c r="H6" i="12"/>
  <c r="F6" i="12"/>
  <c r="D6" i="12"/>
  <c r="P5" i="12"/>
  <c r="O5" i="12"/>
  <c r="M5" i="12"/>
  <c r="L5" i="12"/>
  <c r="J5" i="12"/>
  <c r="H5" i="12"/>
  <c r="F5" i="12"/>
  <c r="D5" i="12"/>
  <c r="P32" i="11"/>
  <c r="O32" i="11"/>
  <c r="M32" i="11"/>
  <c r="L32" i="11"/>
  <c r="J32" i="11"/>
  <c r="H32" i="11"/>
  <c r="F32" i="11"/>
  <c r="D32" i="11"/>
  <c r="N31" i="11"/>
  <c r="K31" i="11"/>
  <c r="I31" i="11"/>
  <c r="G31" i="11"/>
  <c r="E31" i="11"/>
  <c r="C31" i="11"/>
  <c r="P30" i="11"/>
  <c r="O30" i="11"/>
  <c r="M30" i="11"/>
  <c r="L30" i="11"/>
  <c r="J30" i="11"/>
  <c r="H30" i="11"/>
  <c r="D30" i="11"/>
  <c r="P29" i="11"/>
  <c r="O29" i="11"/>
  <c r="M29" i="11"/>
  <c r="L29" i="11"/>
  <c r="J29" i="11"/>
  <c r="H29" i="11"/>
  <c r="F29" i="11"/>
  <c r="D29" i="11"/>
  <c r="P28" i="11"/>
  <c r="O28" i="11"/>
  <c r="M28" i="11"/>
  <c r="L28" i="11"/>
  <c r="J28" i="11"/>
  <c r="H28" i="11"/>
  <c r="F28" i="11"/>
  <c r="D28" i="11"/>
  <c r="P27" i="11"/>
  <c r="O27" i="11"/>
  <c r="M27" i="11"/>
  <c r="L27" i="11"/>
  <c r="J27" i="11"/>
  <c r="H27" i="11"/>
  <c r="F27" i="11"/>
  <c r="D27" i="11"/>
  <c r="P26" i="11"/>
  <c r="O26" i="11"/>
  <c r="M26" i="11"/>
  <c r="L26" i="11"/>
  <c r="J26" i="11"/>
  <c r="H26" i="11"/>
  <c r="F26" i="11"/>
  <c r="D26" i="11"/>
  <c r="P25" i="11"/>
  <c r="O25" i="11"/>
  <c r="M25" i="11"/>
  <c r="L25" i="11"/>
  <c r="J25" i="11"/>
  <c r="H25" i="11"/>
  <c r="F25" i="11"/>
  <c r="D25" i="11"/>
  <c r="P24" i="11"/>
  <c r="O24" i="11"/>
  <c r="M24" i="11"/>
  <c r="L24" i="11"/>
  <c r="J24" i="11"/>
  <c r="H24" i="11"/>
  <c r="F24" i="11"/>
  <c r="D24" i="11"/>
  <c r="P23" i="11"/>
  <c r="O23" i="11"/>
  <c r="M23" i="11"/>
  <c r="L23" i="11"/>
  <c r="J23" i="11"/>
  <c r="H23" i="11"/>
  <c r="F23" i="11"/>
  <c r="D23" i="11"/>
  <c r="P14" i="11"/>
  <c r="O14" i="11"/>
  <c r="M14" i="11"/>
  <c r="L14" i="11"/>
  <c r="J14" i="11"/>
  <c r="H14" i="11"/>
  <c r="F14" i="11"/>
  <c r="D14" i="11"/>
  <c r="N13" i="11"/>
  <c r="K13" i="11"/>
  <c r="I13" i="11"/>
  <c r="G13" i="11"/>
  <c r="E13" i="11"/>
  <c r="C13" i="11"/>
  <c r="O13" i="11" s="1"/>
  <c r="B13" i="11"/>
  <c r="P12" i="11"/>
  <c r="O12" i="11"/>
  <c r="M12" i="11"/>
  <c r="L12" i="11"/>
  <c r="J12" i="11"/>
  <c r="H12" i="11"/>
  <c r="D12" i="11"/>
  <c r="P11" i="11"/>
  <c r="O11" i="11"/>
  <c r="M11" i="11"/>
  <c r="L11" i="11"/>
  <c r="J11" i="11"/>
  <c r="H11" i="11"/>
  <c r="F11" i="11"/>
  <c r="D11" i="11"/>
  <c r="P10" i="11"/>
  <c r="O10" i="11"/>
  <c r="M10" i="11"/>
  <c r="L10" i="11"/>
  <c r="J10" i="11"/>
  <c r="H10" i="11"/>
  <c r="F10" i="11"/>
  <c r="D10" i="11"/>
  <c r="P9" i="11"/>
  <c r="O9" i="11"/>
  <c r="M9" i="11"/>
  <c r="L9" i="11"/>
  <c r="J9" i="11"/>
  <c r="H9" i="11"/>
  <c r="F9" i="11"/>
  <c r="D9" i="11"/>
  <c r="P8" i="11"/>
  <c r="O8" i="11"/>
  <c r="M8" i="11"/>
  <c r="L8" i="11"/>
  <c r="J8" i="11"/>
  <c r="H8" i="11"/>
  <c r="F8" i="11"/>
  <c r="D8" i="11"/>
  <c r="P7" i="11"/>
  <c r="O7" i="11"/>
  <c r="M7" i="11"/>
  <c r="L7" i="11"/>
  <c r="J7" i="11"/>
  <c r="H7" i="11"/>
  <c r="F7" i="11"/>
  <c r="D7" i="11"/>
  <c r="P6" i="11"/>
  <c r="O6" i="11"/>
  <c r="M6" i="11"/>
  <c r="L6" i="11"/>
  <c r="J6" i="11"/>
  <c r="H6" i="11"/>
  <c r="F6" i="11"/>
  <c r="D6" i="11"/>
  <c r="P5" i="11"/>
  <c r="O5" i="11"/>
  <c r="M5" i="11"/>
  <c r="L5" i="11"/>
  <c r="J5" i="11"/>
  <c r="H5" i="11"/>
  <c r="F5" i="11"/>
  <c r="D5" i="11"/>
  <c r="P14" i="6"/>
  <c r="O14" i="6"/>
  <c r="M14" i="6"/>
  <c r="L14" i="6"/>
  <c r="J14" i="6"/>
  <c r="H14" i="6"/>
  <c r="F14" i="6"/>
  <c r="D14" i="6"/>
  <c r="N13" i="6"/>
  <c r="K13" i="6"/>
  <c r="I13" i="6"/>
  <c r="G13" i="6"/>
  <c r="E13" i="6"/>
  <c r="C13" i="6"/>
  <c r="B13" i="6"/>
  <c r="P12" i="6"/>
  <c r="O12" i="6"/>
  <c r="M12" i="6"/>
  <c r="L12" i="6"/>
  <c r="J12" i="6"/>
  <c r="H12" i="6"/>
  <c r="D12" i="6"/>
  <c r="P11" i="6"/>
  <c r="O11" i="6"/>
  <c r="M11" i="6"/>
  <c r="L11" i="6"/>
  <c r="J11" i="6"/>
  <c r="H11" i="6"/>
  <c r="F11" i="6"/>
  <c r="D11" i="6"/>
  <c r="P10" i="6"/>
  <c r="O10" i="6"/>
  <c r="M10" i="6"/>
  <c r="L10" i="6"/>
  <c r="J10" i="6"/>
  <c r="H10" i="6"/>
  <c r="F10" i="6"/>
  <c r="D10" i="6"/>
  <c r="P9" i="6"/>
  <c r="O9" i="6"/>
  <c r="M9" i="6"/>
  <c r="L9" i="6"/>
  <c r="J9" i="6"/>
  <c r="H9" i="6"/>
  <c r="F9" i="6"/>
  <c r="D9" i="6"/>
  <c r="P8" i="6"/>
  <c r="O8" i="6"/>
  <c r="M8" i="6"/>
  <c r="L8" i="6"/>
  <c r="J8" i="6"/>
  <c r="H8" i="6"/>
  <c r="F8" i="6"/>
  <c r="D8" i="6"/>
  <c r="P7" i="6"/>
  <c r="O7" i="6"/>
  <c r="M7" i="6"/>
  <c r="L7" i="6"/>
  <c r="J7" i="6"/>
  <c r="H7" i="6"/>
  <c r="F7" i="6"/>
  <c r="D7" i="6"/>
  <c r="P6" i="6"/>
  <c r="O6" i="6"/>
  <c r="M6" i="6"/>
  <c r="L6" i="6"/>
  <c r="J6" i="6"/>
  <c r="H6" i="6"/>
  <c r="F6" i="6"/>
  <c r="D6" i="6"/>
  <c r="P5" i="6"/>
  <c r="O5" i="6"/>
  <c r="M5" i="6"/>
  <c r="L5" i="6"/>
  <c r="J5" i="6"/>
  <c r="H5" i="6"/>
  <c r="F5" i="6"/>
  <c r="D5" i="6"/>
  <c r="M10" i="10"/>
  <c r="M11" i="10"/>
  <c r="M12" i="10"/>
  <c r="M5" i="10"/>
  <c r="M6" i="10"/>
  <c r="M7" i="10"/>
  <c r="M8" i="10"/>
  <c r="M10" i="5"/>
  <c r="M11" i="5"/>
  <c r="M12" i="5"/>
  <c r="M5" i="5"/>
  <c r="M6" i="5"/>
  <c r="M7" i="5"/>
  <c r="M8" i="5"/>
  <c r="F12" i="5"/>
  <c r="M5" i="1"/>
  <c r="M6" i="1"/>
  <c r="M7" i="1"/>
  <c r="M8" i="1"/>
  <c r="M9" i="1"/>
  <c r="M10" i="1"/>
  <c r="M11" i="1"/>
  <c r="M5" i="9"/>
  <c r="M6" i="9"/>
  <c r="M7" i="9"/>
  <c r="M8" i="9"/>
  <c r="M25" i="9"/>
  <c r="M26" i="9"/>
  <c r="M27" i="9"/>
  <c r="M21" i="9"/>
  <c r="M22" i="9"/>
  <c r="M23" i="9"/>
  <c r="P30" i="9"/>
  <c r="O30" i="9"/>
  <c r="M30" i="9"/>
  <c r="L30" i="9"/>
  <c r="J30" i="9"/>
  <c r="H30" i="9"/>
  <c r="F30" i="9"/>
  <c r="D30" i="9"/>
  <c r="N29" i="9"/>
  <c r="K29" i="9"/>
  <c r="I29" i="9"/>
  <c r="G29" i="9"/>
  <c r="E29" i="9"/>
  <c r="C29" i="9"/>
  <c r="B29" i="9"/>
  <c r="P28" i="9"/>
  <c r="O28" i="9"/>
  <c r="M28" i="9"/>
  <c r="L28" i="9"/>
  <c r="J28" i="9"/>
  <c r="H28" i="9"/>
  <c r="D28" i="9"/>
  <c r="P27" i="9"/>
  <c r="O27" i="9"/>
  <c r="L27" i="9"/>
  <c r="J27" i="9"/>
  <c r="H27" i="9"/>
  <c r="F27" i="9"/>
  <c r="D27" i="9"/>
  <c r="P26" i="9"/>
  <c r="O26" i="9"/>
  <c r="L26" i="9"/>
  <c r="J26" i="9"/>
  <c r="H26" i="9"/>
  <c r="F26" i="9"/>
  <c r="D26" i="9"/>
  <c r="P25" i="9"/>
  <c r="O25" i="9"/>
  <c r="L25" i="9"/>
  <c r="J25" i="9"/>
  <c r="H25" i="9"/>
  <c r="F25" i="9"/>
  <c r="D25" i="9"/>
  <c r="P24" i="9"/>
  <c r="O24" i="9"/>
  <c r="M24" i="9"/>
  <c r="L24" i="9"/>
  <c r="J24" i="9"/>
  <c r="H24" i="9"/>
  <c r="F24" i="9"/>
  <c r="D24" i="9"/>
  <c r="P23" i="9"/>
  <c r="O23" i="9"/>
  <c r="L23" i="9"/>
  <c r="J23" i="9"/>
  <c r="H23" i="9"/>
  <c r="F23" i="9"/>
  <c r="D23" i="9"/>
  <c r="P22" i="9"/>
  <c r="O22" i="9"/>
  <c r="L22" i="9"/>
  <c r="J22" i="9"/>
  <c r="H22" i="9"/>
  <c r="F22" i="9"/>
  <c r="D22" i="9"/>
  <c r="P21" i="9"/>
  <c r="O21" i="9"/>
  <c r="L21" i="9"/>
  <c r="J21" i="9"/>
  <c r="H21" i="9"/>
  <c r="F21" i="9"/>
  <c r="D21" i="9"/>
  <c r="P13" i="13" l="1"/>
  <c r="F13" i="13"/>
  <c r="J13" i="13"/>
  <c r="L13" i="13"/>
  <c r="D13" i="13"/>
  <c r="H13" i="13"/>
  <c r="F29" i="9"/>
  <c r="O13" i="13"/>
  <c r="L29" i="9"/>
  <c r="M13" i="13"/>
  <c r="J30" i="3"/>
  <c r="P30" i="3"/>
  <c r="L30" i="3"/>
  <c r="O30" i="3"/>
  <c r="M30" i="3"/>
  <c r="F30" i="3"/>
  <c r="D30" i="3"/>
  <c r="F13" i="8"/>
  <c r="P13" i="8"/>
  <c r="J13" i="8"/>
  <c r="L13" i="8"/>
  <c r="O13" i="8"/>
  <c r="M13" i="8"/>
  <c r="D13" i="8"/>
  <c r="J13" i="7"/>
  <c r="L13" i="7"/>
  <c r="F13" i="7"/>
  <c r="O13" i="7"/>
  <c r="M13" i="7"/>
  <c r="P13" i="7"/>
  <c r="D13" i="7"/>
  <c r="J13" i="6"/>
  <c r="L13" i="6"/>
  <c r="O13" i="6"/>
  <c r="M13" i="6"/>
  <c r="F13" i="6"/>
  <c r="P13" i="6"/>
  <c r="D13" i="6"/>
  <c r="O13" i="12"/>
  <c r="L13" i="12"/>
  <c r="F13" i="12"/>
  <c r="J13" i="12"/>
  <c r="P13" i="12"/>
  <c r="H13" i="12"/>
  <c r="L31" i="11"/>
  <c r="D31" i="11"/>
  <c r="O31" i="11"/>
  <c r="M31" i="11"/>
  <c r="P31" i="11"/>
  <c r="F31" i="11"/>
  <c r="J31" i="11"/>
  <c r="P13" i="11"/>
  <c r="H13" i="11"/>
  <c r="J13" i="11"/>
  <c r="L13" i="11"/>
  <c r="H13" i="8"/>
  <c r="H13" i="7"/>
  <c r="H30" i="3"/>
  <c r="D13" i="12"/>
  <c r="M13" i="12"/>
  <c r="H31" i="11"/>
  <c r="D13" i="11"/>
  <c r="M13" i="11"/>
  <c r="F13" i="11"/>
  <c r="H13" i="6"/>
  <c r="D29" i="9"/>
  <c r="O29" i="9"/>
  <c r="M29" i="9"/>
  <c r="P29" i="9"/>
  <c r="J29" i="9"/>
  <c r="H29" i="9"/>
  <c r="F8" i="9"/>
  <c r="P14" i="3" l="1"/>
  <c r="O14" i="3"/>
  <c r="M14" i="3"/>
  <c r="L14" i="3"/>
  <c r="J14" i="3"/>
  <c r="H14" i="3"/>
  <c r="F14" i="3"/>
  <c r="D14" i="3"/>
  <c r="N13" i="3"/>
  <c r="K13" i="3"/>
  <c r="I13" i="3"/>
  <c r="G13" i="3"/>
  <c r="E13" i="3"/>
  <c r="C13" i="3"/>
  <c r="B13" i="3"/>
  <c r="P12" i="3"/>
  <c r="O12" i="3"/>
  <c r="M12" i="3"/>
  <c r="L12" i="3"/>
  <c r="J12" i="3"/>
  <c r="H12" i="3"/>
  <c r="D12" i="3"/>
  <c r="P11" i="3"/>
  <c r="O11" i="3"/>
  <c r="L11" i="3"/>
  <c r="J11" i="3"/>
  <c r="H11" i="3"/>
  <c r="F11" i="3"/>
  <c r="D11" i="3"/>
  <c r="P10" i="3"/>
  <c r="O10" i="3"/>
  <c r="L10" i="3"/>
  <c r="J10" i="3"/>
  <c r="H10" i="3"/>
  <c r="F10" i="3"/>
  <c r="D10" i="3"/>
  <c r="P9" i="3"/>
  <c r="O9" i="3"/>
  <c r="M9" i="3"/>
  <c r="L9" i="3"/>
  <c r="J9" i="3"/>
  <c r="H9" i="3"/>
  <c r="F9" i="3"/>
  <c r="D9" i="3"/>
  <c r="P8" i="3"/>
  <c r="O8" i="3"/>
  <c r="M8" i="3"/>
  <c r="L8" i="3"/>
  <c r="J8" i="3"/>
  <c r="H8" i="3"/>
  <c r="F8" i="3"/>
  <c r="D8" i="3"/>
  <c r="P7" i="3"/>
  <c r="O7" i="3"/>
  <c r="L7" i="3"/>
  <c r="J7" i="3"/>
  <c r="H7" i="3"/>
  <c r="F7" i="3"/>
  <c r="D7" i="3"/>
  <c r="P6" i="3"/>
  <c r="O6" i="3"/>
  <c r="M6" i="3"/>
  <c r="L6" i="3"/>
  <c r="J6" i="3"/>
  <c r="H6" i="3"/>
  <c r="F6" i="3"/>
  <c r="D6" i="3"/>
  <c r="P5" i="3"/>
  <c r="O5" i="3"/>
  <c r="L5" i="3"/>
  <c r="J5" i="3"/>
  <c r="H5" i="3"/>
  <c r="F5" i="3"/>
  <c r="D5" i="3"/>
  <c r="P14" i="10"/>
  <c r="O14" i="10"/>
  <c r="M14" i="10"/>
  <c r="L14" i="10"/>
  <c r="J14" i="10"/>
  <c r="H14" i="10"/>
  <c r="F14" i="10"/>
  <c r="D14" i="10"/>
  <c r="N13" i="10"/>
  <c r="K13" i="10"/>
  <c r="I13" i="10"/>
  <c r="G13" i="10"/>
  <c r="E13" i="10"/>
  <c r="C13" i="10"/>
  <c r="B13" i="10"/>
  <c r="P12" i="10"/>
  <c r="O12" i="10"/>
  <c r="L12" i="10"/>
  <c r="J12" i="10"/>
  <c r="H12" i="10"/>
  <c r="D12" i="10"/>
  <c r="P11" i="10"/>
  <c r="O11" i="10"/>
  <c r="L11" i="10"/>
  <c r="J11" i="10"/>
  <c r="H11" i="10"/>
  <c r="F11" i="10"/>
  <c r="D11" i="10"/>
  <c r="P10" i="10"/>
  <c r="O10" i="10"/>
  <c r="L10" i="10"/>
  <c r="J10" i="10"/>
  <c r="H10" i="10"/>
  <c r="F10" i="10"/>
  <c r="D10" i="10"/>
  <c r="P9" i="10"/>
  <c r="O9" i="10"/>
  <c r="M9" i="10"/>
  <c r="L9" i="10"/>
  <c r="J9" i="10"/>
  <c r="H9" i="10"/>
  <c r="F9" i="10"/>
  <c r="D9" i="10"/>
  <c r="P8" i="10"/>
  <c r="O8" i="10"/>
  <c r="L8" i="10"/>
  <c r="J8" i="10"/>
  <c r="H8" i="10"/>
  <c r="F8" i="10"/>
  <c r="D8" i="10"/>
  <c r="P7" i="10"/>
  <c r="O7" i="10"/>
  <c r="L7" i="10"/>
  <c r="J7" i="10"/>
  <c r="H7" i="10"/>
  <c r="F7" i="10"/>
  <c r="D7" i="10"/>
  <c r="P6" i="10"/>
  <c r="O6" i="10"/>
  <c r="L6" i="10"/>
  <c r="J6" i="10"/>
  <c r="H6" i="10"/>
  <c r="F6" i="10"/>
  <c r="D6" i="10"/>
  <c r="P5" i="10"/>
  <c r="O5" i="10"/>
  <c r="L5" i="10"/>
  <c r="J5" i="10"/>
  <c r="H5" i="10"/>
  <c r="F5" i="10"/>
  <c r="D5" i="10"/>
  <c r="P14" i="5"/>
  <c r="O14" i="5"/>
  <c r="M14" i="5"/>
  <c r="L14" i="5"/>
  <c r="J14" i="5"/>
  <c r="H14" i="5"/>
  <c r="F14" i="5"/>
  <c r="D14" i="5"/>
  <c r="N13" i="5"/>
  <c r="K13" i="5"/>
  <c r="I13" i="5"/>
  <c r="G13" i="5"/>
  <c r="E13" i="5"/>
  <c r="C13" i="5"/>
  <c r="P12" i="5"/>
  <c r="O12" i="5"/>
  <c r="L12" i="5"/>
  <c r="J12" i="5"/>
  <c r="H12" i="5"/>
  <c r="D12" i="5"/>
  <c r="P11" i="5"/>
  <c r="O11" i="5"/>
  <c r="L11" i="5"/>
  <c r="J11" i="5"/>
  <c r="H11" i="5"/>
  <c r="F11" i="5"/>
  <c r="D11" i="5"/>
  <c r="P10" i="5"/>
  <c r="O10" i="5"/>
  <c r="L10" i="5"/>
  <c r="J10" i="5"/>
  <c r="H10" i="5"/>
  <c r="F10" i="5"/>
  <c r="D10" i="5"/>
  <c r="P9" i="5"/>
  <c r="O9" i="5"/>
  <c r="M9" i="5"/>
  <c r="L9" i="5"/>
  <c r="J9" i="5"/>
  <c r="H9" i="5"/>
  <c r="F9" i="5"/>
  <c r="D9" i="5"/>
  <c r="P8" i="5"/>
  <c r="O8" i="5"/>
  <c r="L8" i="5"/>
  <c r="J8" i="5"/>
  <c r="H8" i="5"/>
  <c r="F8" i="5"/>
  <c r="D8" i="5"/>
  <c r="P7" i="5"/>
  <c r="O7" i="5"/>
  <c r="L7" i="5"/>
  <c r="J7" i="5"/>
  <c r="H7" i="5"/>
  <c r="F7" i="5"/>
  <c r="D7" i="5"/>
  <c r="P6" i="5"/>
  <c r="O6" i="5"/>
  <c r="L6" i="5"/>
  <c r="J6" i="5"/>
  <c r="H6" i="5"/>
  <c r="F6" i="5"/>
  <c r="D6" i="5"/>
  <c r="P5" i="5"/>
  <c r="O5" i="5"/>
  <c r="L5" i="5"/>
  <c r="J5" i="5"/>
  <c r="H5" i="5"/>
  <c r="F5" i="5"/>
  <c r="D5" i="5"/>
  <c r="P14" i="9"/>
  <c r="O14" i="9"/>
  <c r="M14" i="9"/>
  <c r="L14" i="9"/>
  <c r="J14" i="9"/>
  <c r="H14" i="9"/>
  <c r="F14" i="9"/>
  <c r="D14" i="9"/>
  <c r="N13" i="9"/>
  <c r="K13" i="9"/>
  <c r="I13" i="9"/>
  <c r="G13" i="9"/>
  <c r="E13" i="9"/>
  <c r="P13" i="9" s="1"/>
  <c r="C13" i="9"/>
  <c r="B13" i="9"/>
  <c r="P12" i="9"/>
  <c r="O12" i="9"/>
  <c r="M12" i="9"/>
  <c r="L12" i="9"/>
  <c r="J12" i="9"/>
  <c r="H12" i="9"/>
  <c r="D12" i="9"/>
  <c r="P11" i="9"/>
  <c r="O11" i="9"/>
  <c r="L11" i="9"/>
  <c r="J11" i="9"/>
  <c r="H11" i="9"/>
  <c r="F11" i="9"/>
  <c r="D11" i="9"/>
  <c r="P10" i="9"/>
  <c r="O10" i="9"/>
  <c r="L10" i="9"/>
  <c r="J10" i="9"/>
  <c r="H10" i="9"/>
  <c r="F10" i="9"/>
  <c r="D10" i="9"/>
  <c r="P9" i="9"/>
  <c r="O9" i="9"/>
  <c r="M9" i="9"/>
  <c r="L9" i="9"/>
  <c r="J9" i="9"/>
  <c r="H9" i="9"/>
  <c r="F9" i="9"/>
  <c r="D9" i="9"/>
  <c r="P8" i="9"/>
  <c r="O8" i="9"/>
  <c r="L8" i="9"/>
  <c r="J8" i="9"/>
  <c r="H8" i="9"/>
  <c r="D8" i="9"/>
  <c r="P7" i="9"/>
  <c r="O7" i="9"/>
  <c r="L7" i="9"/>
  <c r="J7" i="9"/>
  <c r="H7" i="9"/>
  <c r="F7" i="9"/>
  <c r="D7" i="9"/>
  <c r="P6" i="9"/>
  <c r="O6" i="9"/>
  <c r="L6" i="9"/>
  <c r="J6" i="9"/>
  <c r="H6" i="9"/>
  <c r="F6" i="9"/>
  <c r="D6" i="9"/>
  <c r="P5" i="9"/>
  <c r="O5" i="9"/>
  <c r="L5" i="9"/>
  <c r="J5" i="9"/>
  <c r="H5" i="9"/>
  <c r="F5" i="9"/>
  <c r="D5" i="9"/>
  <c r="H13" i="3" l="1"/>
  <c r="J13" i="9"/>
  <c r="L13" i="10"/>
  <c r="J13" i="5"/>
  <c r="L13" i="9"/>
  <c r="D13" i="3"/>
  <c r="F13" i="5"/>
  <c r="P13" i="5"/>
  <c r="H13" i="5"/>
  <c r="L13" i="5"/>
  <c r="D13" i="5"/>
  <c r="P13" i="10"/>
  <c r="J13" i="10"/>
  <c r="F13" i="10"/>
  <c r="D13" i="10"/>
  <c r="J13" i="3"/>
  <c r="L13" i="3"/>
  <c r="P13" i="3"/>
  <c r="F13" i="3"/>
  <c r="F13" i="9"/>
  <c r="H13" i="9"/>
  <c r="D13" i="9"/>
  <c r="M13" i="3"/>
  <c r="O13" i="3"/>
  <c r="M13" i="10"/>
  <c r="O13" i="10"/>
  <c r="H13" i="10"/>
  <c r="M13" i="5"/>
  <c r="O13" i="5"/>
  <c r="M13" i="9"/>
  <c r="O13" i="9"/>
  <c r="M14" i="1" l="1"/>
  <c r="C13" i="1"/>
  <c r="F14" i="1" l="1"/>
  <c r="L14" i="1"/>
  <c r="J14" i="1"/>
  <c r="H14" i="1"/>
  <c r="O14" i="1"/>
  <c r="P14" i="1"/>
  <c r="D14" i="1"/>
  <c r="J10" i="1" l="1"/>
  <c r="J11" i="1"/>
  <c r="J12" i="1"/>
  <c r="D11" i="1" l="1"/>
  <c r="F11" i="1"/>
  <c r="H11" i="1"/>
  <c r="L11" i="1"/>
  <c r="O11" i="1"/>
  <c r="P11" i="1"/>
  <c r="D12" i="1"/>
  <c r="H12" i="1"/>
  <c r="L12" i="1"/>
  <c r="M12" i="1"/>
  <c r="O12" i="1"/>
  <c r="P12" i="1"/>
  <c r="B13" i="1" l="1"/>
  <c r="K13" i="1"/>
  <c r="I13" i="1"/>
  <c r="G13" i="1"/>
  <c r="E13" i="1"/>
  <c r="M13" i="1" l="1"/>
  <c r="D6" i="1"/>
  <c r="F6" i="1"/>
  <c r="H6" i="1"/>
  <c r="J6" i="1"/>
  <c r="L6" i="1"/>
  <c r="O6" i="1"/>
  <c r="P6" i="1"/>
  <c r="D7" i="1"/>
  <c r="F7" i="1"/>
  <c r="H7" i="1"/>
  <c r="J7" i="1"/>
  <c r="L7" i="1"/>
  <c r="O7" i="1"/>
  <c r="P7" i="1"/>
  <c r="D8" i="1"/>
  <c r="F8" i="1"/>
  <c r="H8" i="1"/>
  <c r="J8" i="1"/>
  <c r="L8" i="1"/>
  <c r="O8" i="1"/>
  <c r="P8" i="1"/>
  <c r="D9" i="1"/>
  <c r="F9" i="1"/>
  <c r="H9" i="1"/>
  <c r="J9" i="1"/>
  <c r="L9" i="1"/>
  <c r="O9" i="1"/>
  <c r="P9" i="1"/>
  <c r="D10" i="1"/>
  <c r="F10" i="1"/>
  <c r="H10" i="1"/>
  <c r="L10" i="1"/>
  <c r="O10" i="1"/>
  <c r="P10" i="1"/>
  <c r="N13" i="1" l="1"/>
  <c r="P5" i="1" l="1"/>
  <c r="O5" i="1"/>
  <c r="L5" i="1"/>
  <c r="J5" i="1"/>
  <c r="H5" i="1"/>
  <c r="F5" i="1"/>
  <c r="D5" i="1"/>
  <c r="P13" i="1" l="1"/>
  <c r="J13" i="1"/>
  <c r="D13" i="1"/>
  <c r="H13" i="1"/>
  <c r="L13" i="1"/>
  <c r="O13" i="1"/>
  <c r="F13" i="1"/>
</calcChain>
</file>

<file path=xl/sharedStrings.xml><?xml version="1.0" encoding="utf-8"?>
<sst xmlns="http://schemas.openxmlformats.org/spreadsheetml/2006/main" count="1003" uniqueCount="85">
  <si>
    <t>09- Английский язык</t>
  </si>
  <si>
    <t>ОУ</t>
  </si>
  <si>
    <t xml:space="preserve"> кол-во в РИС</t>
  </si>
  <si>
    <t>сдававших</t>
  </si>
  <si>
    <t>средняя отметка</t>
  </si>
  <si>
    <t>Средний первичный балл</t>
  </si>
  <si>
    <t>подтвер-дивших, %</t>
  </si>
  <si>
    <t>качество, %</t>
  </si>
  <si>
    <t>кол-во</t>
  </si>
  <si>
    <t>%</t>
  </si>
  <si>
    <t>Гимназия</t>
  </si>
  <si>
    <t>СОШ №2</t>
  </si>
  <si>
    <t>СОШ №5</t>
  </si>
  <si>
    <t>город</t>
  </si>
  <si>
    <t>область</t>
  </si>
  <si>
    <t>СОШ №3</t>
  </si>
  <si>
    <t>СОШ №4</t>
  </si>
  <si>
    <t>СОШ №6</t>
  </si>
  <si>
    <t>СОШ №7</t>
  </si>
  <si>
    <t>09- Русский язык</t>
  </si>
  <si>
    <t>12 - Обществознание</t>
  </si>
  <si>
    <t>04 - Химия</t>
  </si>
  <si>
    <t>05 - Информатика</t>
  </si>
  <si>
    <t>08 - География</t>
  </si>
  <si>
    <t>02 - Математика</t>
  </si>
  <si>
    <t>03 - Физика</t>
  </si>
  <si>
    <t>06 - Биология</t>
  </si>
  <si>
    <t>18 - Литература</t>
  </si>
  <si>
    <t>СОШ №8</t>
  </si>
  <si>
    <t>ДОСРОЧНЫЙ</t>
  </si>
  <si>
    <t xml:space="preserve">07 - История </t>
  </si>
  <si>
    <t>Зобнин</t>
  </si>
  <si>
    <t>Беззубов</t>
  </si>
  <si>
    <t>Камаева</t>
  </si>
  <si>
    <t>Афанасьева, Горкунова, Кедун,Милевская, Петрунов,Татарникова</t>
  </si>
  <si>
    <t>сводная</t>
  </si>
  <si>
    <t>Тележкин</t>
  </si>
  <si>
    <t>Мисайлов</t>
  </si>
  <si>
    <t>Разумный</t>
  </si>
  <si>
    <t>Лашкевич</t>
  </si>
  <si>
    <t>Стародубцева, Шулев,Кузнецова,Архипов</t>
  </si>
  <si>
    <t>Горелов</t>
  </si>
  <si>
    <t>Ершов,Кузьмин, Турусина</t>
  </si>
  <si>
    <t>Ватутин,Жданов,Ковалева</t>
  </si>
  <si>
    <t>Андреев,Непомнящих,Лосьякова,Кузнецова,Журавлева,Хафизов</t>
  </si>
  <si>
    <t>Алексеев, Цаценкин,Скопин,Гудова,Головенко</t>
  </si>
  <si>
    <t>Кашкан</t>
  </si>
  <si>
    <t>Леонтьева,Субина,Шевчук</t>
  </si>
  <si>
    <t>Иванова</t>
  </si>
  <si>
    <t>Кедун,Петрунов</t>
  </si>
  <si>
    <t>Назарова,Слюньков,Тазетдинов</t>
  </si>
  <si>
    <t>Лосева, Якутович</t>
  </si>
  <si>
    <t>Шабанов</t>
  </si>
  <si>
    <t>Дуденкова</t>
  </si>
  <si>
    <t>Кузьмин, Александров</t>
  </si>
  <si>
    <t>Андреев, Прядко, Скрябин, Пишко</t>
  </si>
  <si>
    <t>Войтов,Скопин</t>
  </si>
  <si>
    <t>Тепляева</t>
  </si>
  <si>
    <t>Лосева, Ковалев, Ковязин, Латышев</t>
  </si>
  <si>
    <t>Архипов, Стародубцев, Субина, Шулев</t>
  </si>
  <si>
    <t>Иванова, Мельникова, Прокопьева, Тарасова, Хохряков</t>
  </si>
  <si>
    <t>Алекасандров, Гарван, Горкунова, Кабанов, Кузьмин,Курбатов,Петрунов,Пронин,Старостин,Сурду,Татарникова</t>
  </si>
  <si>
    <t>Бухаров,Козлов,Литвинова,Манастырев,Назарова,Непомнящих,Привалова,Скрябин,Слюньков,Тюменев,Ходунов</t>
  </si>
  <si>
    <t>Алексеев,Бутрик,Войтов,Усов,Шумеев</t>
  </si>
  <si>
    <t>Тюменцев, Хафизов</t>
  </si>
  <si>
    <t>Баршина, Шумеев</t>
  </si>
  <si>
    <t>итоговая</t>
  </si>
  <si>
    <t>Лосева, Латышев, Юрченко</t>
  </si>
  <si>
    <t>Марушкин, Кабанов, Крылов</t>
  </si>
  <si>
    <t xml:space="preserve">Стамат, Скрябин, Непомнящих Д, Тюменцев </t>
  </si>
  <si>
    <t>Кедун,Петрунов, Марушкин, Кабанов, Крылов</t>
  </si>
  <si>
    <t xml:space="preserve">Назарова,Слюньков,Тазетдинов, Стамат, Скрябин, Непомнящих Д, Тюменцев </t>
  </si>
  <si>
    <t>пересдача</t>
  </si>
  <si>
    <t xml:space="preserve"> Скрябин-осень</t>
  </si>
  <si>
    <t>Кузьмин-осень</t>
  </si>
  <si>
    <t>Лосева-осень</t>
  </si>
  <si>
    <t>Лосева</t>
  </si>
  <si>
    <t>Кузьмин,Петрунов</t>
  </si>
  <si>
    <t>Скрябин,Тюменев,Ходунов</t>
  </si>
  <si>
    <t>с пересдачей</t>
  </si>
  <si>
    <t>Петрунов</t>
  </si>
  <si>
    <t>Кузьмин</t>
  </si>
  <si>
    <t>Хафизов</t>
  </si>
  <si>
    <t>Гудова</t>
  </si>
  <si>
    <t xml:space="preserve">Назарова , Скрябин,  Тюменцев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</si>
</sst>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FA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2" fontId="2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2" fontId="1" fillId="5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/>
    <xf numFmtId="10" fontId="2" fillId="3" borderId="1" xfId="0" applyNumberFormat="1" applyFont="1" applyFill="1" applyBorder="1" applyAlignment="1">
      <alignment vertical="center"/>
    </xf>
    <xf numFmtId="10" fontId="2" fillId="4" borderId="1" xfId="0" applyNumberFormat="1" applyFont="1" applyFill="1" applyBorder="1"/>
    <xf numFmtId="10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9" fontId="1" fillId="0" borderId="1" xfId="0" applyNumberFormat="1" applyFont="1" applyBorder="1"/>
    <xf numFmtId="2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vertical="center"/>
    </xf>
    <xf numFmtId="9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164" fontId="1" fillId="6" borderId="1" xfId="0" applyNumberFormat="1" applyFont="1" applyFill="1" applyBorder="1"/>
    <xf numFmtId="0" fontId="3" fillId="6" borderId="1" xfId="0" applyFont="1" applyFill="1" applyBorder="1" applyAlignment="1">
      <alignment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vertical="center"/>
    </xf>
    <xf numFmtId="9" fontId="1" fillId="7" borderId="1" xfId="0" applyNumberFormat="1" applyFont="1" applyFill="1" applyBorder="1"/>
    <xf numFmtId="164" fontId="1" fillId="7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164" fontId="1" fillId="7" borderId="1" xfId="0" applyNumberFormat="1" applyFont="1" applyFill="1" applyBorder="1"/>
    <xf numFmtId="2" fontId="2" fillId="8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FA2FC"/>
      <color rgb="FF8A1CF8"/>
      <color rgb="FFB87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P29"/>
  <sheetViews>
    <sheetView topLeftCell="A10" workbookViewId="0">
      <selection activeCell="N29" sqref="N29"/>
    </sheetView>
  </sheetViews>
  <sheetFormatPr defaultRowHeight="15" x14ac:dyDescent="0.25"/>
  <cols>
    <col min="1" max="1" width="13.42578125" customWidth="1"/>
    <col min="4" max="4" width="10.140625" bestFit="1" customWidth="1"/>
    <col min="6" max="6" width="10.28515625" bestFit="1" customWidth="1"/>
    <col min="7" max="7" width="9.140625" customWidth="1"/>
    <col min="8" max="8" width="10.28515625" bestFit="1" customWidth="1"/>
    <col min="10" max="10" width="10.28515625" bestFit="1" customWidth="1"/>
    <col min="12" max="12" width="10.28515625" bestFit="1" customWidth="1"/>
    <col min="13" max="13" width="11.5703125" customWidth="1"/>
    <col min="14" max="14" width="11" customWidth="1"/>
    <col min="15" max="15" width="11.28515625" customWidth="1"/>
    <col min="16" max="16" width="13.5703125" customWidth="1"/>
  </cols>
  <sheetData>
    <row r="1" spans="1:16" ht="18.75" x14ac:dyDescent="0.3">
      <c r="A1" s="36" t="s">
        <v>0</v>
      </c>
      <c r="B1" s="36"/>
      <c r="C1" s="36"/>
      <c r="D1" s="1">
        <v>45049</v>
      </c>
    </row>
    <row r="3" spans="1:16" ht="18.75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6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6" ht="18.75" x14ac:dyDescent="0.3">
      <c r="A5" s="4" t="s">
        <v>10</v>
      </c>
      <c r="B5" s="20"/>
      <c r="C5" s="21"/>
      <c r="D5" s="22" t="e">
        <f t="shared" ref="D5" si="0">C5/B5</f>
        <v>#DIV/0!</v>
      </c>
      <c r="E5" s="21"/>
      <c r="F5" s="23" t="e">
        <f t="shared" ref="F5" si="1">E5/$C5</f>
        <v>#DIV/0!</v>
      </c>
      <c r="G5" s="21"/>
      <c r="H5" s="23" t="e">
        <f t="shared" ref="H5:H14" si="2">G5/$C5</f>
        <v>#DIV/0!</v>
      </c>
      <c r="I5" s="21"/>
      <c r="J5" s="23" t="e">
        <f t="shared" ref="J5:J14" si="3">I5/$C5</f>
        <v>#DIV/0!</v>
      </c>
      <c r="K5" s="21"/>
      <c r="L5" s="23" t="e">
        <f t="shared" ref="L5:L14" si="4">K5/$C5</f>
        <v>#DIV/0!</v>
      </c>
      <c r="M5" s="24" t="e">
        <f xml:space="preserve"> (E5*5+G5*4+I5*3+K5*2)/C5</f>
        <v>#DIV/0!</v>
      </c>
      <c r="N5" s="24"/>
      <c r="O5" s="25" t="e">
        <f t="shared" ref="O5:O13" si="5">(C5-K5)/C5</f>
        <v>#DIV/0!</v>
      </c>
      <c r="P5" s="25" t="e">
        <f t="shared" ref="P5:P13" si="6">(E5+G5)/C5</f>
        <v>#DIV/0!</v>
      </c>
    </row>
    <row r="6" spans="1:16" ht="18.75" x14ac:dyDescent="0.3">
      <c r="A6" s="4" t="s">
        <v>11</v>
      </c>
      <c r="B6" s="20"/>
      <c r="C6" s="21"/>
      <c r="D6" s="22" t="e">
        <f t="shared" ref="D6:D10" si="7">C6/B6</f>
        <v>#DIV/0!</v>
      </c>
      <c r="E6" s="21"/>
      <c r="F6" s="23" t="e">
        <f t="shared" ref="F6:F10" si="8">E6/$C6</f>
        <v>#DIV/0!</v>
      </c>
      <c r="G6" s="21"/>
      <c r="H6" s="23" t="e">
        <f t="shared" ref="H6:H10" si="9">G6/$C6</f>
        <v>#DIV/0!</v>
      </c>
      <c r="I6" s="21"/>
      <c r="J6" s="23" t="e">
        <f t="shared" ref="J6:J12" si="10">I6/$C6</f>
        <v>#DIV/0!</v>
      </c>
      <c r="K6" s="21"/>
      <c r="L6" s="23" t="e">
        <f t="shared" ref="L6:L10" si="11">K6/$C6</f>
        <v>#DIV/0!</v>
      </c>
      <c r="M6" s="24" t="e">
        <f t="shared" ref="M6:M11" si="12" xml:space="preserve"> (E6*5+G6*4+I6*3+K6*2)/C6</f>
        <v>#DIV/0!</v>
      </c>
      <c r="N6" s="24"/>
      <c r="O6" s="25" t="e">
        <f t="shared" ref="O6:O10" si="13">(C6-K6)/C6</f>
        <v>#DIV/0!</v>
      </c>
      <c r="P6" s="25" t="e">
        <f t="shared" ref="P6:P10" si="14">(E6+G6)/C6</f>
        <v>#DIV/0!</v>
      </c>
    </row>
    <row r="7" spans="1:16" ht="18.75" x14ac:dyDescent="0.3">
      <c r="A7" s="4" t="s">
        <v>15</v>
      </c>
      <c r="B7" s="20"/>
      <c r="C7" s="21"/>
      <c r="D7" s="22" t="e">
        <f t="shared" si="7"/>
        <v>#DIV/0!</v>
      </c>
      <c r="E7" s="21"/>
      <c r="F7" s="23" t="e">
        <f t="shared" si="8"/>
        <v>#DIV/0!</v>
      </c>
      <c r="G7" s="21"/>
      <c r="H7" s="23" t="e">
        <f t="shared" si="9"/>
        <v>#DIV/0!</v>
      </c>
      <c r="I7" s="21"/>
      <c r="J7" s="23" t="e">
        <f t="shared" si="10"/>
        <v>#DIV/0!</v>
      </c>
      <c r="K7" s="21"/>
      <c r="L7" s="23" t="e">
        <f t="shared" si="11"/>
        <v>#DIV/0!</v>
      </c>
      <c r="M7" s="24" t="e">
        <f t="shared" si="12"/>
        <v>#DIV/0!</v>
      </c>
      <c r="N7" s="24"/>
      <c r="O7" s="25" t="e">
        <f t="shared" si="13"/>
        <v>#DIV/0!</v>
      </c>
      <c r="P7" s="25" t="e">
        <f t="shared" si="14"/>
        <v>#DIV/0!</v>
      </c>
    </row>
    <row r="8" spans="1:16" ht="18.75" x14ac:dyDescent="0.3">
      <c r="A8" s="4" t="s">
        <v>16</v>
      </c>
      <c r="B8" s="4">
        <v>1</v>
      </c>
      <c r="C8" s="5">
        <v>1</v>
      </c>
      <c r="D8" s="17">
        <f t="shared" si="7"/>
        <v>1</v>
      </c>
      <c r="E8" s="5">
        <v>0</v>
      </c>
      <c r="F8" s="6">
        <f t="shared" si="8"/>
        <v>0</v>
      </c>
      <c r="G8" s="5">
        <v>1</v>
      </c>
      <c r="H8" s="6">
        <f t="shared" si="9"/>
        <v>1</v>
      </c>
      <c r="I8" s="5">
        <v>0</v>
      </c>
      <c r="J8" s="6">
        <f t="shared" si="10"/>
        <v>0</v>
      </c>
      <c r="K8" s="5">
        <v>0</v>
      </c>
      <c r="L8" s="6">
        <f t="shared" si="11"/>
        <v>0</v>
      </c>
      <c r="M8" s="11">
        <f t="shared" si="12"/>
        <v>4</v>
      </c>
      <c r="N8" s="18">
        <v>47</v>
      </c>
      <c r="O8" s="19">
        <f t="shared" si="13"/>
        <v>1</v>
      </c>
      <c r="P8" s="19">
        <f t="shared" si="14"/>
        <v>1</v>
      </c>
    </row>
    <row r="9" spans="1:16" ht="18.75" x14ac:dyDescent="0.3">
      <c r="A9" s="4" t="s">
        <v>12</v>
      </c>
      <c r="B9" s="20"/>
      <c r="C9" s="21"/>
      <c r="D9" s="22" t="e">
        <f t="shared" si="7"/>
        <v>#DIV/0!</v>
      </c>
      <c r="E9" s="21"/>
      <c r="F9" s="23" t="e">
        <f t="shared" si="8"/>
        <v>#DIV/0!</v>
      </c>
      <c r="G9" s="21"/>
      <c r="H9" s="23" t="e">
        <f t="shared" si="9"/>
        <v>#DIV/0!</v>
      </c>
      <c r="I9" s="21"/>
      <c r="J9" s="23" t="e">
        <f t="shared" si="10"/>
        <v>#DIV/0!</v>
      </c>
      <c r="K9" s="21"/>
      <c r="L9" s="23" t="e">
        <f t="shared" si="11"/>
        <v>#DIV/0!</v>
      </c>
      <c r="M9" s="24" t="e">
        <f t="shared" si="12"/>
        <v>#DIV/0!</v>
      </c>
      <c r="N9" s="24"/>
      <c r="O9" s="25" t="e">
        <f t="shared" si="13"/>
        <v>#DIV/0!</v>
      </c>
      <c r="P9" s="25" t="e">
        <f t="shared" si="14"/>
        <v>#DIV/0!</v>
      </c>
    </row>
    <row r="10" spans="1:16" ht="18.75" x14ac:dyDescent="0.3">
      <c r="A10" s="4" t="s">
        <v>17</v>
      </c>
      <c r="B10" s="20"/>
      <c r="C10" s="21"/>
      <c r="D10" s="22" t="e">
        <f t="shared" si="7"/>
        <v>#DIV/0!</v>
      </c>
      <c r="E10" s="21"/>
      <c r="F10" s="23" t="e">
        <f t="shared" si="8"/>
        <v>#DIV/0!</v>
      </c>
      <c r="G10" s="21"/>
      <c r="H10" s="23" t="e">
        <f t="shared" si="9"/>
        <v>#DIV/0!</v>
      </c>
      <c r="I10" s="21"/>
      <c r="J10" s="23" t="e">
        <f t="shared" si="10"/>
        <v>#DIV/0!</v>
      </c>
      <c r="K10" s="21"/>
      <c r="L10" s="23" t="e">
        <f t="shared" si="11"/>
        <v>#DIV/0!</v>
      </c>
      <c r="M10" s="24" t="e">
        <f t="shared" si="12"/>
        <v>#DIV/0!</v>
      </c>
      <c r="N10" s="24"/>
      <c r="O10" s="25" t="e">
        <f t="shared" si="13"/>
        <v>#DIV/0!</v>
      </c>
      <c r="P10" s="25" t="e">
        <f t="shared" si="14"/>
        <v>#DIV/0!</v>
      </c>
    </row>
    <row r="11" spans="1:16" ht="18.75" x14ac:dyDescent="0.3">
      <c r="A11" s="4" t="s">
        <v>18</v>
      </c>
      <c r="B11" s="20"/>
      <c r="C11" s="21"/>
      <c r="D11" s="22" t="e">
        <f t="shared" ref="D11:D12" si="15">C11/B11</f>
        <v>#DIV/0!</v>
      </c>
      <c r="E11" s="21"/>
      <c r="F11" s="23" t="e">
        <f t="shared" ref="F11" si="16">E11/$C11</f>
        <v>#DIV/0!</v>
      </c>
      <c r="G11" s="21"/>
      <c r="H11" s="23" t="e">
        <f t="shared" ref="H11:H12" si="17">G11/$C11</f>
        <v>#DIV/0!</v>
      </c>
      <c r="I11" s="21"/>
      <c r="J11" s="23" t="e">
        <f t="shared" si="10"/>
        <v>#DIV/0!</v>
      </c>
      <c r="K11" s="21"/>
      <c r="L11" s="23" t="e">
        <f t="shared" ref="L11:L12" si="18">K11/$C11</f>
        <v>#DIV/0!</v>
      </c>
      <c r="M11" s="24" t="e">
        <f t="shared" si="12"/>
        <v>#DIV/0!</v>
      </c>
      <c r="N11" s="24"/>
      <c r="O11" s="25" t="e">
        <f t="shared" ref="O11:O12" si="19">(C11-K11)/C11</f>
        <v>#DIV/0!</v>
      </c>
      <c r="P11" s="25" t="e">
        <f t="shared" ref="P11:P12" si="20">(E11+G11)/C11</f>
        <v>#DIV/0!</v>
      </c>
    </row>
    <row r="12" spans="1:16" ht="18.75" x14ac:dyDescent="0.3">
      <c r="A12" s="4" t="s">
        <v>28</v>
      </c>
      <c r="B12" s="20"/>
      <c r="C12" s="21"/>
      <c r="D12" s="22" t="e">
        <f t="shared" si="15"/>
        <v>#DIV/0!</v>
      </c>
      <c r="E12" s="21"/>
      <c r="F12" s="23">
        <v>0</v>
      </c>
      <c r="G12" s="21"/>
      <c r="H12" s="23" t="e">
        <f t="shared" si="17"/>
        <v>#DIV/0!</v>
      </c>
      <c r="I12" s="21"/>
      <c r="J12" s="23" t="e">
        <f t="shared" si="10"/>
        <v>#DIV/0!</v>
      </c>
      <c r="K12" s="21"/>
      <c r="L12" s="23" t="e">
        <f t="shared" si="18"/>
        <v>#DIV/0!</v>
      </c>
      <c r="M12" s="24" t="e">
        <f t="shared" ref="M12:M14" si="21" xml:space="preserve"> (E12*5+G12*4+I12*3+K12*2)/C12</f>
        <v>#DIV/0!</v>
      </c>
      <c r="N12" s="24"/>
      <c r="O12" s="25" t="e">
        <f t="shared" si="19"/>
        <v>#DIV/0!</v>
      </c>
      <c r="P12" s="25" t="e">
        <f t="shared" si="20"/>
        <v>#DIV/0!</v>
      </c>
    </row>
    <row r="13" spans="1:16" ht="18.75" x14ac:dyDescent="0.3">
      <c r="A13" s="7" t="s">
        <v>13</v>
      </c>
      <c r="B13" s="7">
        <f>SUM(B5:B12)</f>
        <v>1</v>
      </c>
      <c r="C13" s="8">
        <f>SUM(C5:C12)</f>
        <v>1</v>
      </c>
      <c r="D13" s="12">
        <f>C13/B13</f>
        <v>1</v>
      </c>
      <c r="E13" s="8">
        <f>SUM(E5:E12)</f>
        <v>0</v>
      </c>
      <c r="F13" s="13">
        <f>E13/C13</f>
        <v>0</v>
      </c>
      <c r="G13" s="8">
        <f>SUM(G5:G12)</f>
        <v>1</v>
      </c>
      <c r="H13" s="13">
        <f t="shared" si="2"/>
        <v>1</v>
      </c>
      <c r="I13" s="8">
        <f>SUM(I5:I12)</f>
        <v>0</v>
      </c>
      <c r="J13" s="13">
        <f t="shared" si="3"/>
        <v>0</v>
      </c>
      <c r="K13" s="8">
        <f>SUM(K5:K12)</f>
        <v>0</v>
      </c>
      <c r="L13" s="13">
        <f t="shared" si="4"/>
        <v>0</v>
      </c>
      <c r="M13" s="9">
        <f t="shared" si="21"/>
        <v>4</v>
      </c>
      <c r="N13" s="9">
        <f>AVERAGE(N5:N12)</f>
        <v>47</v>
      </c>
      <c r="O13" s="12">
        <f t="shared" si="5"/>
        <v>1</v>
      </c>
      <c r="P13" s="12">
        <f t="shared" si="6"/>
        <v>1</v>
      </c>
    </row>
    <row r="14" spans="1:16" ht="18.75" x14ac:dyDescent="0.3">
      <c r="A14" s="10" t="s">
        <v>14</v>
      </c>
      <c r="B14" s="10"/>
      <c r="C14" s="10"/>
      <c r="D14" s="14" t="e">
        <f>C14/B14</f>
        <v>#DIV/0!</v>
      </c>
      <c r="E14" s="10"/>
      <c r="F14" s="15" t="e">
        <f>E14/C14</f>
        <v>#DIV/0!</v>
      </c>
      <c r="G14" s="10"/>
      <c r="H14" s="15" t="e">
        <f t="shared" si="2"/>
        <v>#DIV/0!</v>
      </c>
      <c r="I14" s="10"/>
      <c r="J14" s="15" t="e">
        <f t="shared" si="3"/>
        <v>#DIV/0!</v>
      </c>
      <c r="K14" s="10"/>
      <c r="L14" s="15" t="e">
        <f t="shared" si="4"/>
        <v>#DIV/0!</v>
      </c>
      <c r="M14" s="16" t="e">
        <f t="shared" si="21"/>
        <v>#DIV/0!</v>
      </c>
      <c r="N14" s="10"/>
      <c r="O14" s="14" t="e">
        <f t="shared" ref="O14" si="22">(C14-K14)/C14</f>
        <v>#DIV/0!</v>
      </c>
      <c r="P14" s="14" t="e">
        <f t="shared" ref="P14" si="23">(E14+G14)/C14</f>
        <v>#DIV/0!</v>
      </c>
    </row>
    <row r="17" spans="1:16" ht="18.75" x14ac:dyDescent="0.3">
      <c r="A17" s="36" t="s">
        <v>0</v>
      </c>
      <c r="B17" s="36"/>
      <c r="C17" s="36"/>
      <c r="D17" s="1">
        <v>45079</v>
      </c>
    </row>
    <row r="18" spans="1:16" ht="18.75" x14ac:dyDescent="0.25">
      <c r="A18" s="37" t="s">
        <v>1</v>
      </c>
      <c r="B18" s="38" t="s">
        <v>2</v>
      </c>
      <c r="C18" s="40" t="s">
        <v>3</v>
      </c>
      <c r="D18" s="40"/>
      <c r="E18" s="41">
        <v>5</v>
      </c>
      <c r="F18" s="42"/>
      <c r="G18" s="41">
        <v>4</v>
      </c>
      <c r="H18" s="42"/>
      <c r="I18" s="41">
        <v>3</v>
      </c>
      <c r="J18" s="42"/>
      <c r="K18" s="41">
        <v>2</v>
      </c>
      <c r="L18" s="42"/>
      <c r="M18" s="34" t="s">
        <v>4</v>
      </c>
      <c r="N18" s="34" t="s">
        <v>5</v>
      </c>
      <c r="O18" s="34" t="s">
        <v>6</v>
      </c>
      <c r="P18" s="34" t="s">
        <v>7</v>
      </c>
    </row>
    <row r="19" spans="1:16" ht="37.5" x14ac:dyDescent="0.25">
      <c r="A19" s="37"/>
      <c r="B19" s="39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35"/>
      <c r="N19" s="35"/>
      <c r="O19" s="35"/>
      <c r="P19" s="35"/>
    </row>
    <row r="20" spans="1:16" ht="18.75" x14ac:dyDescent="0.3">
      <c r="A20" s="4" t="s">
        <v>10</v>
      </c>
      <c r="B20" s="4">
        <v>4</v>
      </c>
      <c r="C20" s="5">
        <f t="shared" ref="C20:C22" si="24">E20+G20+I20+K20</f>
        <v>4</v>
      </c>
      <c r="D20" s="17">
        <f t="shared" ref="D20:D27" si="25">C20/B20</f>
        <v>1</v>
      </c>
      <c r="E20" s="5">
        <v>3</v>
      </c>
      <c r="F20" s="6">
        <f t="shared" ref="F20:F26" si="26">E20/$C20</f>
        <v>0.75</v>
      </c>
      <c r="G20" s="5">
        <v>1</v>
      </c>
      <c r="H20" s="6">
        <f t="shared" ref="H20:H29" si="27">G20/$C20</f>
        <v>0.25</v>
      </c>
      <c r="I20" s="5">
        <v>0</v>
      </c>
      <c r="J20" s="6">
        <f t="shared" ref="J20:J29" si="28">I20/$C20</f>
        <v>0</v>
      </c>
      <c r="K20" s="5">
        <v>0</v>
      </c>
      <c r="L20" s="6">
        <f t="shared" ref="L20:L29" si="29">K20/$C20</f>
        <v>0</v>
      </c>
      <c r="M20" s="18">
        <f xml:space="preserve"> (E20*5+G20*4+I20*3+K20*2)/C20</f>
        <v>4.75</v>
      </c>
      <c r="N20" s="18">
        <v>59</v>
      </c>
      <c r="O20" s="19">
        <f t="shared" ref="O20:O29" si="30">(C20-K20)/C20</f>
        <v>1</v>
      </c>
      <c r="P20" s="19">
        <f t="shared" ref="P20:P29" si="31">(E20+G20)/C20</f>
        <v>1</v>
      </c>
    </row>
    <row r="21" spans="1:16" ht="18.75" x14ac:dyDescent="0.3">
      <c r="A21" s="4" t="s">
        <v>11</v>
      </c>
      <c r="B21" s="4">
        <v>1</v>
      </c>
      <c r="C21" s="5">
        <f t="shared" si="24"/>
        <v>1</v>
      </c>
      <c r="D21" s="17">
        <f t="shared" si="25"/>
        <v>1</v>
      </c>
      <c r="E21" s="5">
        <v>0</v>
      </c>
      <c r="F21" s="6">
        <f t="shared" si="26"/>
        <v>0</v>
      </c>
      <c r="G21" s="5">
        <v>0</v>
      </c>
      <c r="H21" s="6">
        <f t="shared" si="27"/>
        <v>0</v>
      </c>
      <c r="I21" s="5">
        <v>1</v>
      </c>
      <c r="J21" s="6">
        <f t="shared" si="28"/>
        <v>1</v>
      </c>
      <c r="K21" s="5">
        <v>0</v>
      </c>
      <c r="L21" s="6">
        <f t="shared" si="29"/>
        <v>0</v>
      </c>
      <c r="M21" s="18">
        <f t="shared" ref="M21:M29" si="32" xml:space="preserve"> (E21*5+G21*4+I21*3+K21*2)/C21</f>
        <v>3</v>
      </c>
      <c r="N21" s="18">
        <v>44</v>
      </c>
      <c r="O21" s="19">
        <f t="shared" si="30"/>
        <v>1</v>
      </c>
      <c r="P21" s="19">
        <f t="shared" si="31"/>
        <v>0</v>
      </c>
    </row>
    <row r="22" spans="1:16" ht="18.75" x14ac:dyDescent="0.3">
      <c r="A22" s="4" t="s">
        <v>15</v>
      </c>
      <c r="B22" s="20"/>
      <c r="C22" s="21">
        <f t="shared" si="24"/>
        <v>0</v>
      </c>
      <c r="D22" s="22" t="e">
        <f t="shared" si="25"/>
        <v>#DIV/0!</v>
      </c>
      <c r="E22" s="21"/>
      <c r="F22" s="23" t="e">
        <f t="shared" si="26"/>
        <v>#DIV/0!</v>
      </c>
      <c r="G22" s="21"/>
      <c r="H22" s="23" t="e">
        <f t="shared" si="27"/>
        <v>#DIV/0!</v>
      </c>
      <c r="I22" s="21"/>
      <c r="J22" s="23" t="e">
        <f t="shared" si="28"/>
        <v>#DIV/0!</v>
      </c>
      <c r="K22" s="21"/>
      <c r="L22" s="23" t="e">
        <f t="shared" si="29"/>
        <v>#DIV/0!</v>
      </c>
      <c r="M22" s="24" t="e">
        <f t="shared" si="32"/>
        <v>#DIV/0!</v>
      </c>
      <c r="N22" s="24"/>
      <c r="O22" s="25" t="e">
        <f t="shared" si="30"/>
        <v>#DIV/0!</v>
      </c>
      <c r="P22" s="25" t="e">
        <f t="shared" si="31"/>
        <v>#DIV/0!</v>
      </c>
    </row>
    <row r="23" spans="1:16" ht="18.75" x14ac:dyDescent="0.3">
      <c r="A23" s="4" t="s">
        <v>16</v>
      </c>
      <c r="B23" s="4">
        <v>5</v>
      </c>
      <c r="C23" s="5">
        <f>E23+G23+I23+K23</f>
        <v>5</v>
      </c>
      <c r="D23" s="17">
        <f t="shared" si="25"/>
        <v>1</v>
      </c>
      <c r="E23" s="5">
        <v>4</v>
      </c>
      <c r="F23" s="6">
        <f t="shared" si="26"/>
        <v>0.8</v>
      </c>
      <c r="G23" s="5">
        <v>0</v>
      </c>
      <c r="H23" s="6">
        <f t="shared" si="27"/>
        <v>0</v>
      </c>
      <c r="I23" s="5">
        <v>1</v>
      </c>
      <c r="J23" s="6">
        <f t="shared" si="28"/>
        <v>0.2</v>
      </c>
      <c r="K23" s="5">
        <v>0</v>
      </c>
      <c r="L23" s="6">
        <f t="shared" si="29"/>
        <v>0</v>
      </c>
      <c r="M23" s="11">
        <f t="shared" si="32"/>
        <v>4.5999999999999996</v>
      </c>
      <c r="N23" s="18">
        <v>57</v>
      </c>
      <c r="O23" s="19">
        <f t="shared" si="30"/>
        <v>1</v>
      </c>
      <c r="P23" s="19">
        <f t="shared" si="31"/>
        <v>0.8</v>
      </c>
    </row>
    <row r="24" spans="1:16" ht="18.75" x14ac:dyDescent="0.3">
      <c r="A24" s="4" t="s">
        <v>12</v>
      </c>
      <c r="B24" s="20"/>
      <c r="C24" s="21">
        <f t="shared" ref="C24:C27" si="33">E24+G24+I24+K24</f>
        <v>0</v>
      </c>
      <c r="D24" s="22" t="e">
        <f t="shared" si="25"/>
        <v>#DIV/0!</v>
      </c>
      <c r="E24" s="21"/>
      <c r="F24" s="23" t="e">
        <f t="shared" si="26"/>
        <v>#DIV/0!</v>
      </c>
      <c r="G24" s="21"/>
      <c r="H24" s="23" t="e">
        <f t="shared" si="27"/>
        <v>#DIV/0!</v>
      </c>
      <c r="I24" s="21"/>
      <c r="J24" s="23" t="e">
        <f t="shared" si="28"/>
        <v>#DIV/0!</v>
      </c>
      <c r="K24" s="21"/>
      <c r="L24" s="23" t="e">
        <f t="shared" si="29"/>
        <v>#DIV/0!</v>
      </c>
      <c r="M24" s="24" t="e">
        <f t="shared" si="32"/>
        <v>#DIV/0!</v>
      </c>
      <c r="N24" s="24"/>
      <c r="O24" s="25" t="e">
        <f t="shared" si="30"/>
        <v>#DIV/0!</v>
      </c>
      <c r="P24" s="25" t="e">
        <f t="shared" si="31"/>
        <v>#DIV/0!</v>
      </c>
    </row>
    <row r="25" spans="1:16" ht="18.75" x14ac:dyDescent="0.3">
      <c r="A25" s="4" t="s">
        <v>17</v>
      </c>
      <c r="B25" s="20"/>
      <c r="C25" s="21">
        <f t="shared" si="33"/>
        <v>0</v>
      </c>
      <c r="D25" s="22" t="e">
        <f t="shared" si="25"/>
        <v>#DIV/0!</v>
      </c>
      <c r="E25" s="21"/>
      <c r="F25" s="23" t="e">
        <f t="shared" si="26"/>
        <v>#DIV/0!</v>
      </c>
      <c r="G25" s="21"/>
      <c r="H25" s="23" t="e">
        <f t="shared" si="27"/>
        <v>#DIV/0!</v>
      </c>
      <c r="I25" s="21"/>
      <c r="J25" s="23" t="e">
        <f t="shared" si="28"/>
        <v>#DIV/0!</v>
      </c>
      <c r="K25" s="21"/>
      <c r="L25" s="23" t="e">
        <f t="shared" si="29"/>
        <v>#DIV/0!</v>
      </c>
      <c r="M25" s="24" t="e">
        <f t="shared" si="32"/>
        <v>#DIV/0!</v>
      </c>
      <c r="N25" s="24"/>
      <c r="O25" s="25" t="e">
        <f t="shared" si="30"/>
        <v>#DIV/0!</v>
      </c>
      <c r="P25" s="25" t="e">
        <f t="shared" si="31"/>
        <v>#DIV/0!</v>
      </c>
    </row>
    <row r="26" spans="1:16" ht="18.75" x14ac:dyDescent="0.3">
      <c r="A26" s="4" t="s">
        <v>18</v>
      </c>
      <c r="B26" s="20"/>
      <c r="C26" s="21">
        <f t="shared" si="33"/>
        <v>0</v>
      </c>
      <c r="D26" s="22" t="e">
        <f t="shared" si="25"/>
        <v>#DIV/0!</v>
      </c>
      <c r="E26" s="21"/>
      <c r="F26" s="23" t="e">
        <f t="shared" si="26"/>
        <v>#DIV/0!</v>
      </c>
      <c r="G26" s="21"/>
      <c r="H26" s="23" t="e">
        <f t="shared" si="27"/>
        <v>#DIV/0!</v>
      </c>
      <c r="I26" s="21"/>
      <c r="J26" s="23" t="e">
        <f t="shared" si="28"/>
        <v>#DIV/0!</v>
      </c>
      <c r="K26" s="21"/>
      <c r="L26" s="23" t="e">
        <f t="shared" si="29"/>
        <v>#DIV/0!</v>
      </c>
      <c r="M26" s="24" t="e">
        <f t="shared" si="32"/>
        <v>#DIV/0!</v>
      </c>
      <c r="N26" s="24"/>
      <c r="O26" s="25" t="e">
        <f t="shared" si="30"/>
        <v>#DIV/0!</v>
      </c>
      <c r="P26" s="25" t="e">
        <f t="shared" si="31"/>
        <v>#DIV/0!</v>
      </c>
    </row>
    <row r="27" spans="1:16" ht="18.75" x14ac:dyDescent="0.3">
      <c r="A27" s="4" t="s">
        <v>28</v>
      </c>
      <c r="B27" s="4">
        <v>1</v>
      </c>
      <c r="C27" s="5">
        <f t="shared" si="33"/>
        <v>1</v>
      </c>
      <c r="D27" s="17">
        <f t="shared" si="25"/>
        <v>1</v>
      </c>
      <c r="E27" s="5">
        <v>1</v>
      </c>
      <c r="F27" s="6">
        <v>0</v>
      </c>
      <c r="G27" s="5">
        <v>0</v>
      </c>
      <c r="H27" s="6">
        <f t="shared" si="27"/>
        <v>0</v>
      </c>
      <c r="I27" s="5">
        <v>0</v>
      </c>
      <c r="J27" s="6">
        <f t="shared" si="28"/>
        <v>0</v>
      </c>
      <c r="K27" s="5">
        <v>0</v>
      </c>
      <c r="L27" s="6">
        <f t="shared" si="29"/>
        <v>0</v>
      </c>
      <c r="M27" s="18">
        <f t="shared" si="32"/>
        <v>5</v>
      </c>
      <c r="N27" s="18">
        <v>67</v>
      </c>
      <c r="O27" s="19">
        <f t="shared" si="30"/>
        <v>1</v>
      </c>
      <c r="P27" s="19">
        <f t="shared" si="31"/>
        <v>1</v>
      </c>
    </row>
    <row r="28" spans="1:16" ht="18.75" x14ac:dyDescent="0.3">
      <c r="A28" s="7" t="s">
        <v>13</v>
      </c>
      <c r="B28" s="7">
        <f>SUM(B20:B27)</f>
        <v>11</v>
      </c>
      <c r="C28" s="8">
        <f>SUM(C20:C27)</f>
        <v>11</v>
      </c>
      <c r="D28" s="12">
        <f>C28/B28</f>
        <v>1</v>
      </c>
      <c r="E28" s="8">
        <f>SUM(E20:E27)</f>
        <v>8</v>
      </c>
      <c r="F28" s="13">
        <f>E28/C28</f>
        <v>0.72727272727272729</v>
      </c>
      <c r="G28" s="8">
        <f>SUM(G20:G27)</f>
        <v>1</v>
      </c>
      <c r="H28" s="13">
        <f t="shared" si="27"/>
        <v>9.0909090909090912E-2</v>
      </c>
      <c r="I28" s="8">
        <f>SUM(I20:I27)</f>
        <v>2</v>
      </c>
      <c r="J28" s="13">
        <f t="shared" si="28"/>
        <v>0.18181818181818182</v>
      </c>
      <c r="K28" s="8">
        <f>SUM(K20:K27)</f>
        <v>0</v>
      </c>
      <c r="L28" s="13">
        <f t="shared" si="29"/>
        <v>0</v>
      </c>
      <c r="M28" s="9">
        <f t="shared" si="32"/>
        <v>4.5454545454545459</v>
      </c>
      <c r="N28" s="9">
        <f>AVERAGE(N20:N27)</f>
        <v>56.75</v>
      </c>
      <c r="O28" s="12">
        <f t="shared" si="30"/>
        <v>1</v>
      </c>
      <c r="P28" s="12">
        <f t="shared" si="31"/>
        <v>0.81818181818181823</v>
      </c>
    </row>
    <row r="29" spans="1:16" ht="18.75" x14ac:dyDescent="0.3">
      <c r="A29" s="10" t="s">
        <v>14</v>
      </c>
      <c r="B29" s="10">
        <v>1521</v>
      </c>
      <c r="C29" s="10">
        <v>1516</v>
      </c>
      <c r="D29" s="14">
        <f>C29/B29</f>
        <v>0.99671268902038135</v>
      </c>
      <c r="E29" s="10">
        <v>737</v>
      </c>
      <c r="F29" s="15">
        <f>E29/C29</f>
        <v>0.48614775725593667</v>
      </c>
      <c r="G29" s="10">
        <v>538</v>
      </c>
      <c r="H29" s="15">
        <f t="shared" si="27"/>
        <v>0.35488126649076518</v>
      </c>
      <c r="I29" s="10">
        <v>211</v>
      </c>
      <c r="J29" s="15">
        <f t="shared" si="28"/>
        <v>0.1391820580474934</v>
      </c>
      <c r="K29" s="10">
        <v>26</v>
      </c>
      <c r="L29" s="15">
        <f t="shared" si="29"/>
        <v>1.7150395778364115E-2</v>
      </c>
      <c r="M29" s="16">
        <f t="shared" si="32"/>
        <v>4.3021108179419523</v>
      </c>
      <c r="N29" s="10"/>
      <c r="O29" s="14">
        <f t="shared" si="30"/>
        <v>0.98284960422163592</v>
      </c>
      <c r="P29" s="14">
        <f t="shared" si="31"/>
        <v>0.84102902374670185</v>
      </c>
    </row>
  </sheetData>
  <mergeCells count="24">
    <mergeCell ref="P18:P19"/>
    <mergeCell ref="A17:C17"/>
    <mergeCell ref="I18:J18"/>
    <mergeCell ref="K18:L18"/>
    <mergeCell ref="M18:M19"/>
    <mergeCell ref="N18:N19"/>
    <mergeCell ref="O18:O19"/>
    <mergeCell ref="A18:A19"/>
    <mergeCell ref="B18:B19"/>
    <mergeCell ref="C18:D18"/>
    <mergeCell ref="E18:F18"/>
    <mergeCell ref="G18:H18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Q30"/>
  <sheetViews>
    <sheetView zoomScale="80" zoomScaleNormal="80" workbookViewId="0">
      <selection activeCell="O5" sqref="O5:P12"/>
    </sheetView>
  </sheetViews>
  <sheetFormatPr defaultRowHeight="15" x14ac:dyDescent="0.25"/>
  <cols>
    <col min="1" max="1" width="15.7109375" customWidth="1"/>
    <col min="2" max="2" width="9.42578125" bestFit="1" customWidth="1"/>
    <col min="3" max="3" width="11.85546875" bestFit="1" customWidth="1"/>
    <col min="4" max="4" width="12.28515625" customWidth="1"/>
    <col min="5" max="5" width="9.42578125" customWidth="1"/>
    <col min="6" max="6" width="11.140625" customWidth="1"/>
    <col min="7" max="7" width="10.140625" customWidth="1"/>
    <col min="8" max="8" width="10.85546875" customWidth="1"/>
    <col min="9" max="9" width="11" customWidth="1"/>
    <col min="10" max="10" width="10.85546875" customWidth="1"/>
    <col min="11" max="12" width="10.5703125" customWidth="1"/>
    <col min="13" max="13" width="12.85546875" bestFit="1" customWidth="1"/>
    <col min="14" max="14" width="13.42578125" bestFit="1" customWidth="1"/>
    <col min="15" max="16" width="12.85546875" bestFit="1" customWidth="1"/>
  </cols>
  <sheetData>
    <row r="1" spans="1:17" ht="18.75" x14ac:dyDescent="0.3">
      <c r="A1" s="36" t="s">
        <v>23</v>
      </c>
      <c r="B1" s="36"/>
      <c r="C1" s="36"/>
      <c r="D1" s="1">
        <v>45076</v>
      </c>
    </row>
    <row r="3" spans="1:17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7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7" ht="18.75" x14ac:dyDescent="0.3">
      <c r="A5" s="4" t="s">
        <v>10</v>
      </c>
      <c r="B5" s="4">
        <v>13</v>
      </c>
      <c r="C5" s="5">
        <f>E5+G5+I5+K5</f>
        <v>13</v>
      </c>
      <c r="D5" s="17">
        <f t="shared" ref="D5:D12" si="0">C5/B5</f>
        <v>1</v>
      </c>
      <c r="E5" s="5">
        <v>5</v>
      </c>
      <c r="F5" s="6">
        <f t="shared" ref="F5:F11" si="1">E5/$C5</f>
        <v>0.38461538461538464</v>
      </c>
      <c r="G5" s="5">
        <v>5</v>
      </c>
      <c r="H5" s="6">
        <f t="shared" ref="H5:H14" si="2">G5/$C5</f>
        <v>0.38461538461538464</v>
      </c>
      <c r="I5" s="5">
        <v>2</v>
      </c>
      <c r="J5" s="6">
        <f t="shared" ref="J5:J14" si="3">I5/$C5</f>
        <v>0.15384615384615385</v>
      </c>
      <c r="K5" s="5">
        <v>1</v>
      </c>
      <c r="L5" s="6">
        <f t="shared" ref="L5:L14" si="4">K5/$C5</f>
        <v>7.6923076923076927E-2</v>
      </c>
      <c r="M5" s="18">
        <f t="shared" ref="M5:M14" si="5" xml:space="preserve"> (E5*5+G5*4+I5*3+K5*2)/C5</f>
        <v>4.0769230769230766</v>
      </c>
      <c r="N5" s="18">
        <v>23</v>
      </c>
      <c r="O5" s="19">
        <f t="shared" ref="O5:O14" si="6">(C5-K5)/C5</f>
        <v>0.92307692307692313</v>
      </c>
      <c r="P5" s="19">
        <f t="shared" ref="P5:P14" si="7">(E5+G5)/C5</f>
        <v>0.76923076923076927</v>
      </c>
      <c r="Q5" t="s">
        <v>46</v>
      </c>
    </row>
    <row r="6" spans="1:17" ht="18.75" x14ac:dyDescent="0.3">
      <c r="A6" s="4" t="s">
        <v>11</v>
      </c>
      <c r="B6" s="4">
        <v>22</v>
      </c>
      <c r="C6" s="5">
        <f t="shared" ref="C6:C12" si="8">E6+G6+I6+K6</f>
        <v>22</v>
      </c>
      <c r="D6" s="17">
        <f t="shared" si="0"/>
        <v>1</v>
      </c>
      <c r="E6" s="5">
        <v>8</v>
      </c>
      <c r="F6" s="6">
        <f t="shared" si="1"/>
        <v>0.36363636363636365</v>
      </c>
      <c r="G6" s="5">
        <v>9</v>
      </c>
      <c r="H6" s="6">
        <f t="shared" si="2"/>
        <v>0.40909090909090912</v>
      </c>
      <c r="I6" s="5">
        <v>4</v>
      </c>
      <c r="J6" s="6">
        <f t="shared" si="3"/>
        <v>0.18181818181818182</v>
      </c>
      <c r="K6" s="5">
        <v>1</v>
      </c>
      <c r="L6" s="6">
        <f t="shared" si="4"/>
        <v>4.5454545454545456E-2</v>
      </c>
      <c r="M6" s="18">
        <f t="shared" si="5"/>
        <v>4.0909090909090908</v>
      </c>
      <c r="N6" s="18">
        <v>23</v>
      </c>
      <c r="O6" s="19">
        <f t="shared" si="6"/>
        <v>0.95454545454545459</v>
      </c>
      <c r="P6" s="19">
        <f t="shared" si="7"/>
        <v>0.77272727272727271</v>
      </c>
      <c r="Q6" t="s">
        <v>39</v>
      </c>
    </row>
    <row r="7" spans="1:17" ht="18.75" x14ac:dyDescent="0.3">
      <c r="A7" s="4" t="s">
        <v>15</v>
      </c>
      <c r="B7" s="4">
        <v>47</v>
      </c>
      <c r="C7" s="5">
        <f t="shared" si="8"/>
        <v>47</v>
      </c>
      <c r="D7" s="17">
        <f t="shared" si="0"/>
        <v>1</v>
      </c>
      <c r="E7" s="5">
        <v>20</v>
      </c>
      <c r="F7" s="6">
        <f t="shared" si="1"/>
        <v>0.42553191489361702</v>
      </c>
      <c r="G7" s="5">
        <v>15</v>
      </c>
      <c r="H7" s="6">
        <f t="shared" si="2"/>
        <v>0.31914893617021278</v>
      </c>
      <c r="I7" s="5">
        <v>8</v>
      </c>
      <c r="J7" s="6">
        <f t="shared" si="3"/>
        <v>0.1702127659574468</v>
      </c>
      <c r="K7" s="5">
        <v>4</v>
      </c>
      <c r="L7" s="6">
        <f t="shared" si="4"/>
        <v>8.5106382978723402E-2</v>
      </c>
      <c r="M7" s="18">
        <f t="shared" si="5"/>
        <v>4.0851063829787231</v>
      </c>
      <c r="N7" s="18">
        <v>22</v>
      </c>
      <c r="O7" s="19">
        <f t="shared" si="6"/>
        <v>0.91489361702127658</v>
      </c>
      <c r="P7" s="19">
        <f t="shared" si="7"/>
        <v>0.74468085106382975</v>
      </c>
      <c r="Q7" t="s">
        <v>40</v>
      </c>
    </row>
    <row r="8" spans="1:17" ht="18.75" x14ac:dyDescent="0.3">
      <c r="A8" s="4" t="s">
        <v>16</v>
      </c>
      <c r="B8" s="4">
        <v>15</v>
      </c>
      <c r="C8" s="5">
        <f t="shared" si="8"/>
        <v>15</v>
      </c>
      <c r="D8" s="17">
        <f t="shared" si="0"/>
        <v>1</v>
      </c>
      <c r="E8" s="5">
        <v>5</v>
      </c>
      <c r="F8" s="6">
        <f t="shared" si="1"/>
        <v>0.33333333333333331</v>
      </c>
      <c r="G8" s="5">
        <v>7</v>
      </c>
      <c r="H8" s="6">
        <f t="shared" si="2"/>
        <v>0.46666666666666667</v>
      </c>
      <c r="I8" s="5">
        <v>2</v>
      </c>
      <c r="J8" s="6">
        <f t="shared" si="3"/>
        <v>0.13333333333333333</v>
      </c>
      <c r="K8" s="5">
        <v>1</v>
      </c>
      <c r="L8" s="6">
        <f t="shared" si="4"/>
        <v>6.6666666666666666E-2</v>
      </c>
      <c r="M8" s="18">
        <f t="shared" si="5"/>
        <v>4.0666666666666664</v>
      </c>
      <c r="N8" s="18">
        <v>22</v>
      </c>
      <c r="O8" s="19">
        <f t="shared" si="6"/>
        <v>0.93333333333333335</v>
      </c>
      <c r="P8" s="19">
        <f t="shared" si="7"/>
        <v>0.8</v>
      </c>
      <c r="Q8" t="s">
        <v>41</v>
      </c>
    </row>
    <row r="9" spans="1:17" ht="18.75" x14ac:dyDescent="0.3">
      <c r="A9" s="4" t="s">
        <v>12</v>
      </c>
      <c r="B9" s="4">
        <v>17</v>
      </c>
      <c r="C9" s="5">
        <f t="shared" si="8"/>
        <v>16</v>
      </c>
      <c r="D9" s="17">
        <f t="shared" si="0"/>
        <v>0.94117647058823528</v>
      </c>
      <c r="E9" s="5">
        <v>1</v>
      </c>
      <c r="F9" s="6">
        <f t="shared" si="1"/>
        <v>6.25E-2</v>
      </c>
      <c r="G9" s="5">
        <v>8</v>
      </c>
      <c r="H9" s="6">
        <f t="shared" si="2"/>
        <v>0.5</v>
      </c>
      <c r="I9" s="5">
        <v>4</v>
      </c>
      <c r="J9" s="6">
        <f t="shared" si="3"/>
        <v>0.25</v>
      </c>
      <c r="K9" s="5">
        <v>3</v>
      </c>
      <c r="L9" s="6">
        <f t="shared" si="4"/>
        <v>0.1875</v>
      </c>
      <c r="M9" s="18">
        <f t="shared" si="5"/>
        <v>3.4375</v>
      </c>
      <c r="N9" s="18">
        <v>18</v>
      </c>
      <c r="O9" s="19">
        <f t="shared" si="6"/>
        <v>0.8125</v>
      </c>
      <c r="P9" s="19">
        <f t="shared" si="7"/>
        <v>0.5625</v>
      </c>
      <c r="Q9" t="s">
        <v>42</v>
      </c>
    </row>
    <row r="10" spans="1:17" ht="18.75" x14ac:dyDescent="0.3">
      <c r="A10" s="4" t="s">
        <v>17</v>
      </c>
      <c r="B10" s="4">
        <v>14</v>
      </c>
      <c r="C10" s="5">
        <f t="shared" si="8"/>
        <v>14</v>
      </c>
      <c r="D10" s="17">
        <f t="shared" si="0"/>
        <v>1</v>
      </c>
      <c r="E10" s="5">
        <v>3</v>
      </c>
      <c r="F10" s="6">
        <f t="shared" si="1"/>
        <v>0.21428571428571427</v>
      </c>
      <c r="G10" s="5">
        <v>4</v>
      </c>
      <c r="H10" s="6">
        <f t="shared" si="2"/>
        <v>0.2857142857142857</v>
      </c>
      <c r="I10" s="5">
        <v>4</v>
      </c>
      <c r="J10" s="6">
        <f t="shared" si="3"/>
        <v>0.2857142857142857</v>
      </c>
      <c r="K10" s="5">
        <v>3</v>
      </c>
      <c r="L10" s="6">
        <f t="shared" si="4"/>
        <v>0.21428571428571427</v>
      </c>
      <c r="M10" s="18">
        <f t="shared" si="5"/>
        <v>3.5</v>
      </c>
      <c r="N10" s="18">
        <v>18</v>
      </c>
      <c r="O10" s="19">
        <f t="shared" si="6"/>
        <v>0.7857142857142857</v>
      </c>
      <c r="P10" s="19">
        <f t="shared" si="7"/>
        <v>0.5</v>
      </c>
      <c r="Q10" t="s">
        <v>43</v>
      </c>
    </row>
    <row r="11" spans="1:17" ht="18.75" x14ac:dyDescent="0.3">
      <c r="A11" s="4" t="s">
        <v>18</v>
      </c>
      <c r="B11" s="4">
        <v>22</v>
      </c>
      <c r="C11" s="5">
        <f t="shared" si="8"/>
        <v>22</v>
      </c>
      <c r="D11" s="17">
        <f t="shared" si="0"/>
        <v>1</v>
      </c>
      <c r="E11" s="5">
        <v>3</v>
      </c>
      <c r="F11" s="6">
        <f t="shared" si="1"/>
        <v>0.13636363636363635</v>
      </c>
      <c r="G11" s="5">
        <v>10</v>
      </c>
      <c r="H11" s="6">
        <f t="shared" si="2"/>
        <v>0.45454545454545453</v>
      </c>
      <c r="I11" s="5">
        <v>3</v>
      </c>
      <c r="J11" s="6">
        <f t="shared" si="3"/>
        <v>0.13636363636363635</v>
      </c>
      <c r="K11" s="5">
        <v>6</v>
      </c>
      <c r="L11" s="6">
        <f t="shared" si="4"/>
        <v>0.27272727272727271</v>
      </c>
      <c r="M11" s="18">
        <f t="shared" si="5"/>
        <v>3.4545454545454546</v>
      </c>
      <c r="N11" s="18">
        <v>18</v>
      </c>
      <c r="O11" s="19">
        <f t="shared" si="6"/>
        <v>0.72727272727272729</v>
      </c>
      <c r="P11" s="19">
        <f t="shared" si="7"/>
        <v>0.59090909090909094</v>
      </c>
      <c r="Q11" t="s">
        <v>44</v>
      </c>
    </row>
    <row r="12" spans="1:17" ht="18.75" x14ac:dyDescent="0.3">
      <c r="A12" s="4" t="s">
        <v>28</v>
      </c>
      <c r="B12" s="4">
        <v>30</v>
      </c>
      <c r="C12" s="5">
        <f t="shared" si="8"/>
        <v>30</v>
      </c>
      <c r="D12" s="17">
        <f t="shared" si="0"/>
        <v>1</v>
      </c>
      <c r="E12" s="5">
        <v>7</v>
      </c>
      <c r="F12" s="6">
        <v>0</v>
      </c>
      <c r="G12" s="5">
        <v>14</v>
      </c>
      <c r="H12" s="6">
        <f t="shared" si="2"/>
        <v>0.46666666666666667</v>
      </c>
      <c r="I12" s="5">
        <v>4</v>
      </c>
      <c r="J12" s="6">
        <f t="shared" si="3"/>
        <v>0.13333333333333333</v>
      </c>
      <c r="K12" s="5">
        <v>5</v>
      </c>
      <c r="L12" s="6">
        <f t="shared" si="4"/>
        <v>0.16666666666666666</v>
      </c>
      <c r="M12" s="18">
        <f t="shared" si="5"/>
        <v>3.7666666666666666</v>
      </c>
      <c r="N12" s="18">
        <v>20</v>
      </c>
      <c r="O12" s="19">
        <f t="shared" si="6"/>
        <v>0.83333333333333337</v>
      </c>
      <c r="P12" s="19">
        <f t="shared" si="7"/>
        <v>0.7</v>
      </c>
      <c r="Q12" t="s">
        <v>45</v>
      </c>
    </row>
    <row r="13" spans="1:17" ht="18.75" x14ac:dyDescent="0.3">
      <c r="A13" s="7" t="s">
        <v>13</v>
      </c>
      <c r="B13" s="7">
        <f>SUM(B5:B12)</f>
        <v>180</v>
      </c>
      <c r="C13" s="8">
        <f>SUM(C5:C12)</f>
        <v>179</v>
      </c>
      <c r="D13" s="12">
        <f>C13/B13</f>
        <v>0.99444444444444446</v>
      </c>
      <c r="E13" s="8">
        <f>SUM(E5:E12)</f>
        <v>52</v>
      </c>
      <c r="F13" s="13">
        <f>E13/C13</f>
        <v>0.29050279329608941</v>
      </c>
      <c r="G13" s="8">
        <f>SUM(G5:G12)</f>
        <v>72</v>
      </c>
      <c r="H13" s="13">
        <f t="shared" si="2"/>
        <v>0.4022346368715084</v>
      </c>
      <c r="I13" s="8">
        <f>SUM(I5:I12)</f>
        <v>31</v>
      </c>
      <c r="J13" s="13">
        <f t="shared" si="3"/>
        <v>0.17318435754189945</v>
      </c>
      <c r="K13" s="8">
        <f>SUM(K5:K12)</f>
        <v>24</v>
      </c>
      <c r="L13" s="13">
        <f t="shared" si="4"/>
        <v>0.13407821229050279</v>
      </c>
      <c r="M13" s="9">
        <f t="shared" si="5"/>
        <v>3.8491620111731844</v>
      </c>
      <c r="N13" s="9">
        <f>AVERAGE(N5:N12)</f>
        <v>20.5</v>
      </c>
      <c r="O13" s="12">
        <f t="shared" si="6"/>
        <v>0.86592178770949724</v>
      </c>
      <c r="P13" s="12">
        <f t="shared" si="7"/>
        <v>0.69273743016759781</v>
      </c>
    </row>
    <row r="14" spans="1:17" ht="18.75" x14ac:dyDescent="0.3">
      <c r="A14" s="10" t="s">
        <v>14</v>
      </c>
      <c r="B14" s="10">
        <v>7357</v>
      </c>
      <c r="C14" s="10">
        <v>7328</v>
      </c>
      <c r="D14" s="14">
        <f>C14/B14</f>
        <v>0.99605817588691048</v>
      </c>
      <c r="E14" s="10">
        <v>1415</v>
      </c>
      <c r="F14" s="15">
        <f>E14/C14</f>
        <v>0.19309497816593887</v>
      </c>
      <c r="G14" s="10">
        <v>3014</v>
      </c>
      <c r="H14" s="15">
        <f t="shared" si="2"/>
        <v>0.41129912663755458</v>
      </c>
      <c r="I14" s="10">
        <v>1720</v>
      </c>
      <c r="J14" s="15">
        <f t="shared" si="3"/>
        <v>0.23471615720524017</v>
      </c>
      <c r="K14" s="10">
        <v>1178</v>
      </c>
      <c r="L14" s="15">
        <f t="shared" si="4"/>
        <v>0.16075327510917031</v>
      </c>
      <c r="M14" s="16">
        <f t="shared" si="5"/>
        <v>3.6363264192139737</v>
      </c>
      <c r="N14" s="10"/>
      <c r="O14" s="14">
        <f t="shared" si="6"/>
        <v>0.83924672489082974</v>
      </c>
      <c r="P14" s="14">
        <f t="shared" si="7"/>
        <v>0.60439410480349343</v>
      </c>
    </row>
    <row r="17" spans="1:17" ht="18.75" x14ac:dyDescent="0.3">
      <c r="A17" s="36" t="s">
        <v>23</v>
      </c>
      <c r="B17" s="36"/>
      <c r="C17" s="36"/>
      <c r="D17" s="1" t="s">
        <v>79</v>
      </c>
    </row>
    <row r="19" spans="1:17" ht="18.75" x14ac:dyDescent="0.25">
      <c r="A19" s="37" t="s">
        <v>1</v>
      </c>
      <c r="B19" s="38" t="s">
        <v>2</v>
      </c>
      <c r="C19" s="40" t="s">
        <v>3</v>
      </c>
      <c r="D19" s="40"/>
      <c r="E19" s="41">
        <v>5</v>
      </c>
      <c r="F19" s="42"/>
      <c r="G19" s="41">
        <v>4</v>
      </c>
      <c r="H19" s="42"/>
      <c r="I19" s="41">
        <v>3</v>
      </c>
      <c r="J19" s="42"/>
      <c r="K19" s="41">
        <v>2</v>
      </c>
      <c r="L19" s="42"/>
      <c r="M19" s="34" t="s">
        <v>4</v>
      </c>
      <c r="N19" s="34" t="s">
        <v>5</v>
      </c>
      <c r="O19" s="34" t="s">
        <v>6</v>
      </c>
      <c r="P19" s="34" t="s">
        <v>7</v>
      </c>
    </row>
    <row r="20" spans="1:17" ht="37.5" x14ac:dyDescent="0.25">
      <c r="A20" s="37"/>
      <c r="B20" s="39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35"/>
      <c r="N20" s="35"/>
      <c r="O20" s="35"/>
      <c r="P20" s="35"/>
    </row>
    <row r="21" spans="1:17" ht="18.75" x14ac:dyDescent="0.3">
      <c r="A21" s="4" t="s">
        <v>10</v>
      </c>
      <c r="B21" s="4">
        <v>13</v>
      </c>
      <c r="C21" s="5">
        <f>E21+G21+I21+K21</f>
        <v>13</v>
      </c>
      <c r="D21" s="17">
        <f t="shared" ref="D21:D28" si="9">C21/B21</f>
        <v>1</v>
      </c>
      <c r="E21" s="5">
        <v>5</v>
      </c>
      <c r="F21" s="6">
        <f t="shared" ref="F21:F27" si="10">E21/$C21</f>
        <v>0.38461538461538464</v>
      </c>
      <c r="G21" s="5">
        <v>6</v>
      </c>
      <c r="H21" s="6">
        <f t="shared" ref="H21:H30" si="11">G21/$C21</f>
        <v>0.46153846153846156</v>
      </c>
      <c r="I21" s="5">
        <v>2</v>
      </c>
      <c r="J21" s="6">
        <f t="shared" ref="J21:J30" si="12">I21/$C21</f>
        <v>0.15384615384615385</v>
      </c>
      <c r="K21" s="5">
        <v>0</v>
      </c>
      <c r="L21" s="6">
        <f t="shared" ref="L21:L30" si="13">K21/$C21</f>
        <v>0</v>
      </c>
      <c r="M21" s="18">
        <f t="shared" ref="M21:M30" si="14" xml:space="preserve"> (E21*5+G21*4+I21*3+K21*2)/C21</f>
        <v>4.2307692307692308</v>
      </c>
      <c r="N21" s="18">
        <v>23.5</v>
      </c>
      <c r="O21" s="19">
        <f t="shared" ref="O21:O30" si="15">(C21-K21)/C21</f>
        <v>1</v>
      </c>
      <c r="P21" s="19">
        <f t="shared" ref="P21:P30" si="16">(E21+G21)/C21</f>
        <v>0.84615384615384615</v>
      </c>
    </row>
    <row r="22" spans="1:17" ht="18.75" x14ac:dyDescent="0.3">
      <c r="A22" s="4" t="s">
        <v>11</v>
      </c>
      <c r="B22" s="4">
        <v>22</v>
      </c>
      <c r="C22" s="5">
        <f t="shared" ref="C22:C28" si="17">E22+G22+I22+K22</f>
        <v>22</v>
      </c>
      <c r="D22" s="17">
        <f t="shared" si="9"/>
        <v>1</v>
      </c>
      <c r="E22" s="5">
        <v>8</v>
      </c>
      <c r="F22" s="6">
        <f t="shared" si="10"/>
        <v>0.36363636363636365</v>
      </c>
      <c r="G22" s="5">
        <v>10</v>
      </c>
      <c r="H22" s="6">
        <f t="shared" si="11"/>
        <v>0.45454545454545453</v>
      </c>
      <c r="I22" s="5">
        <v>4</v>
      </c>
      <c r="J22" s="6">
        <f t="shared" si="12"/>
        <v>0.18181818181818182</v>
      </c>
      <c r="K22" s="5">
        <v>0</v>
      </c>
      <c r="L22" s="6">
        <f t="shared" si="13"/>
        <v>0</v>
      </c>
      <c r="M22" s="18">
        <f t="shared" si="14"/>
        <v>4.1818181818181817</v>
      </c>
      <c r="N22" s="18">
        <v>21.5</v>
      </c>
      <c r="O22" s="19">
        <f t="shared" si="15"/>
        <v>1</v>
      </c>
      <c r="P22" s="19">
        <f t="shared" si="16"/>
        <v>0.81818181818181823</v>
      </c>
    </row>
    <row r="23" spans="1:17" ht="18.75" x14ac:dyDescent="0.3">
      <c r="A23" s="4" t="s">
        <v>15</v>
      </c>
      <c r="B23" s="4">
        <v>47</v>
      </c>
      <c r="C23" s="5">
        <f t="shared" si="17"/>
        <v>47</v>
      </c>
      <c r="D23" s="17">
        <f t="shared" si="9"/>
        <v>1</v>
      </c>
      <c r="E23" s="5">
        <v>20</v>
      </c>
      <c r="F23" s="6">
        <f t="shared" si="10"/>
        <v>0.42553191489361702</v>
      </c>
      <c r="G23" s="5">
        <v>16</v>
      </c>
      <c r="H23" s="6">
        <f t="shared" si="11"/>
        <v>0.34042553191489361</v>
      </c>
      <c r="I23" s="5">
        <v>11</v>
      </c>
      <c r="J23" s="6">
        <f t="shared" si="12"/>
        <v>0.23404255319148937</v>
      </c>
      <c r="K23" s="5">
        <v>0</v>
      </c>
      <c r="L23" s="6">
        <f t="shared" si="13"/>
        <v>0</v>
      </c>
      <c r="M23" s="18">
        <f t="shared" si="14"/>
        <v>4.1914893617021276</v>
      </c>
      <c r="N23" s="18">
        <v>19.5</v>
      </c>
      <c r="O23" s="19">
        <f t="shared" si="15"/>
        <v>1</v>
      </c>
      <c r="P23" s="19">
        <f t="shared" si="16"/>
        <v>0.76595744680851063</v>
      </c>
    </row>
    <row r="24" spans="1:17" ht="18.75" x14ac:dyDescent="0.3">
      <c r="A24" s="4" t="s">
        <v>16</v>
      </c>
      <c r="B24" s="4">
        <v>15</v>
      </c>
      <c r="C24" s="5">
        <f t="shared" si="17"/>
        <v>15</v>
      </c>
      <c r="D24" s="17">
        <f t="shared" si="9"/>
        <v>1</v>
      </c>
      <c r="E24" s="5">
        <v>5</v>
      </c>
      <c r="F24" s="6">
        <f t="shared" si="10"/>
        <v>0.33333333333333331</v>
      </c>
      <c r="G24" s="5">
        <v>8</v>
      </c>
      <c r="H24" s="6">
        <f t="shared" si="11"/>
        <v>0.53333333333333333</v>
      </c>
      <c r="I24" s="5">
        <v>2</v>
      </c>
      <c r="J24" s="6">
        <f t="shared" si="12"/>
        <v>0.13333333333333333</v>
      </c>
      <c r="K24" s="5">
        <v>0</v>
      </c>
      <c r="L24" s="6">
        <f t="shared" si="13"/>
        <v>0</v>
      </c>
      <c r="M24" s="18">
        <f t="shared" si="14"/>
        <v>4.2</v>
      </c>
      <c r="N24" s="18">
        <v>22</v>
      </c>
      <c r="O24" s="19">
        <f t="shared" si="15"/>
        <v>1</v>
      </c>
      <c r="P24" s="19">
        <f t="shared" si="16"/>
        <v>0.8666666666666667</v>
      </c>
    </row>
    <row r="25" spans="1:17" ht="18.75" x14ac:dyDescent="0.3">
      <c r="A25" s="4" t="s">
        <v>12</v>
      </c>
      <c r="B25" s="4">
        <v>17</v>
      </c>
      <c r="C25" s="5">
        <f t="shared" si="17"/>
        <v>17</v>
      </c>
      <c r="D25" s="17">
        <f t="shared" si="9"/>
        <v>1</v>
      </c>
      <c r="E25" s="5">
        <v>1</v>
      </c>
      <c r="F25" s="6">
        <f t="shared" si="10"/>
        <v>5.8823529411764705E-2</v>
      </c>
      <c r="G25" s="5">
        <v>9</v>
      </c>
      <c r="H25" s="6">
        <f t="shared" si="11"/>
        <v>0.52941176470588236</v>
      </c>
      <c r="I25" s="5">
        <v>6</v>
      </c>
      <c r="J25" s="6">
        <f t="shared" si="12"/>
        <v>0.35294117647058826</v>
      </c>
      <c r="K25" s="5">
        <v>1</v>
      </c>
      <c r="L25" s="6">
        <f t="shared" si="13"/>
        <v>5.8823529411764705E-2</v>
      </c>
      <c r="M25" s="18">
        <f t="shared" si="14"/>
        <v>3.5882352941176472</v>
      </c>
      <c r="N25" s="18">
        <v>18</v>
      </c>
      <c r="O25" s="19">
        <f t="shared" si="15"/>
        <v>0.94117647058823528</v>
      </c>
      <c r="P25" s="19">
        <f t="shared" si="16"/>
        <v>0.58823529411764708</v>
      </c>
      <c r="Q25" t="s">
        <v>81</v>
      </c>
    </row>
    <row r="26" spans="1:17" ht="18.75" x14ac:dyDescent="0.3">
      <c r="A26" s="4" t="s">
        <v>17</v>
      </c>
      <c r="B26" s="4">
        <v>14</v>
      </c>
      <c r="C26" s="5">
        <f t="shared" si="17"/>
        <v>14</v>
      </c>
      <c r="D26" s="17">
        <f t="shared" si="9"/>
        <v>1</v>
      </c>
      <c r="E26" s="5">
        <v>3</v>
      </c>
      <c r="F26" s="6">
        <f t="shared" si="10"/>
        <v>0.21428571428571427</v>
      </c>
      <c r="G26" s="5">
        <v>6</v>
      </c>
      <c r="H26" s="6">
        <f t="shared" si="11"/>
        <v>0.42857142857142855</v>
      </c>
      <c r="I26" s="5">
        <v>5</v>
      </c>
      <c r="J26" s="6">
        <f t="shared" si="12"/>
        <v>0.35714285714285715</v>
      </c>
      <c r="K26" s="5">
        <v>0</v>
      </c>
      <c r="L26" s="6">
        <f t="shared" si="13"/>
        <v>0</v>
      </c>
      <c r="M26" s="18">
        <f t="shared" si="14"/>
        <v>3.8571428571428572</v>
      </c>
      <c r="N26" s="18">
        <v>19.5</v>
      </c>
      <c r="O26" s="19">
        <f t="shared" si="15"/>
        <v>1</v>
      </c>
      <c r="P26" s="19">
        <f t="shared" si="16"/>
        <v>0.6428571428571429</v>
      </c>
    </row>
    <row r="27" spans="1:17" ht="18.75" x14ac:dyDescent="0.3">
      <c r="A27" s="4" t="s">
        <v>18</v>
      </c>
      <c r="B27" s="4">
        <v>22</v>
      </c>
      <c r="C27" s="5">
        <f t="shared" si="17"/>
        <v>22</v>
      </c>
      <c r="D27" s="17">
        <f t="shared" si="9"/>
        <v>1</v>
      </c>
      <c r="E27" s="5">
        <v>4</v>
      </c>
      <c r="F27" s="6">
        <f t="shared" si="10"/>
        <v>0.18181818181818182</v>
      </c>
      <c r="G27" s="5">
        <v>14</v>
      </c>
      <c r="H27" s="6">
        <f t="shared" si="11"/>
        <v>0.63636363636363635</v>
      </c>
      <c r="I27" s="5">
        <v>3</v>
      </c>
      <c r="J27" s="6">
        <f t="shared" si="12"/>
        <v>0.13636363636363635</v>
      </c>
      <c r="K27" s="5">
        <v>1</v>
      </c>
      <c r="L27" s="6">
        <f t="shared" si="13"/>
        <v>4.5454545454545456E-2</v>
      </c>
      <c r="M27" s="18">
        <f t="shared" si="14"/>
        <v>3.9545454545454546</v>
      </c>
      <c r="N27" s="18">
        <v>18</v>
      </c>
      <c r="O27" s="19">
        <f t="shared" si="15"/>
        <v>0.95454545454545459</v>
      </c>
      <c r="P27" s="19">
        <f t="shared" si="16"/>
        <v>0.81818181818181823</v>
      </c>
      <c r="Q27" t="s">
        <v>82</v>
      </c>
    </row>
    <row r="28" spans="1:17" ht="18.75" x14ac:dyDescent="0.3">
      <c r="A28" s="4" t="s">
        <v>28</v>
      </c>
      <c r="B28" s="4">
        <v>30</v>
      </c>
      <c r="C28" s="5">
        <f t="shared" si="17"/>
        <v>30</v>
      </c>
      <c r="D28" s="17">
        <f t="shared" si="9"/>
        <v>1</v>
      </c>
      <c r="E28" s="5">
        <v>7</v>
      </c>
      <c r="F28" s="6">
        <v>0</v>
      </c>
      <c r="G28" s="5">
        <v>15</v>
      </c>
      <c r="H28" s="6">
        <f t="shared" si="11"/>
        <v>0.5</v>
      </c>
      <c r="I28" s="5">
        <v>7</v>
      </c>
      <c r="J28" s="6">
        <f t="shared" si="12"/>
        <v>0.23333333333333334</v>
      </c>
      <c r="K28" s="5">
        <v>1</v>
      </c>
      <c r="L28" s="6">
        <f t="shared" si="13"/>
        <v>3.3333333333333333E-2</v>
      </c>
      <c r="M28" s="18">
        <f t="shared" si="14"/>
        <v>3.9333333333333331</v>
      </c>
      <c r="N28" s="18">
        <v>17</v>
      </c>
      <c r="O28" s="19">
        <f t="shared" si="15"/>
        <v>0.96666666666666667</v>
      </c>
      <c r="P28" s="19">
        <f t="shared" si="16"/>
        <v>0.73333333333333328</v>
      </c>
      <c r="Q28" t="s">
        <v>83</v>
      </c>
    </row>
    <row r="29" spans="1:17" ht="18.75" x14ac:dyDescent="0.3">
      <c r="A29" s="7" t="s">
        <v>13</v>
      </c>
      <c r="B29" s="7">
        <f>SUM(B21:B28)</f>
        <v>180</v>
      </c>
      <c r="C29" s="8">
        <f>SUM(C21:C28)</f>
        <v>180</v>
      </c>
      <c r="D29" s="12">
        <f>C29/B29</f>
        <v>1</v>
      </c>
      <c r="E29" s="8">
        <f>SUM(E21:E28)</f>
        <v>53</v>
      </c>
      <c r="F29" s="13">
        <f>E29/C29</f>
        <v>0.29444444444444445</v>
      </c>
      <c r="G29" s="8">
        <f>SUM(G21:G28)</f>
        <v>84</v>
      </c>
      <c r="H29" s="13">
        <f t="shared" si="11"/>
        <v>0.46666666666666667</v>
      </c>
      <c r="I29" s="8">
        <f>SUM(I21:I28)</f>
        <v>40</v>
      </c>
      <c r="J29" s="13">
        <f t="shared" si="12"/>
        <v>0.22222222222222221</v>
      </c>
      <c r="K29" s="8">
        <f>SUM(K21:K28)</f>
        <v>3</v>
      </c>
      <c r="L29" s="13">
        <f t="shared" si="13"/>
        <v>1.6666666666666666E-2</v>
      </c>
      <c r="M29" s="9">
        <f t="shared" si="14"/>
        <v>4.0388888888888888</v>
      </c>
      <c r="N29" s="9">
        <f>AVERAGE(N21:N28)</f>
        <v>19.875</v>
      </c>
      <c r="O29" s="12">
        <f t="shared" si="15"/>
        <v>0.98333333333333328</v>
      </c>
      <c r="P29" s="12">
        <f t="shared" si="16"/>
        <v>0.76111111111111107</v>
      </c>
    </row>
    <row r="30" spans="1:17" ht="18.75" x14ac:dyDescent="0.3">
      <c r="A30" s="10" t="s">
        <v>14</v>
      </c>
      <c r="B30" s="10">
        <v>7357</v>
      </c>
      <c r="C30" s="10">
        <v>7328</v>
      </c>
      <c r="D30" s="14">
        <f>C30/B30</f>
        <v>0.99605817588691048</v>
      </c>
      <c r="E30" s="10">
        <v>1415</v>
      </c>
      <c r="F30" s="15">
        <f>E30/C30</f>
        <v>0.19309497816593887</v>
      </c>
      <c r="G30" s="10">
        <v>3014</v>
      </c>
      <c r="H30" s="15">
        <f t="shared" si="11"/>
        <v>0.41129912663755458</v>
      </c>
      <c r="I30" s="10">
        <v>1720</v>
      </c>
      <c r="J30" s="15">
        <f t="shared" si="12"/>
        <v>0.23471615720524017</v>
      </c>
      <c r="K30" s="10">
        <v>1178</v>
      </c>
      <c r="L30" s="15">
        <f t="shared" si="13"/>
        <v>0.16075327510917031</v>
      </c>
      <c r="M30" s="16">
        <f t="shared" si="14"/>
        <v>3.6363264192139737</v>
      </c>
      <c r="N30" s="10"/>
      <c r="O30" s="14">
        <f t="shared" si="15"/>
        <v>0.83924672489082974</v>
      </c>
      <c r="P30" s="14">
        <f t="shared" si="16"/>
        <v>0.60439410480349343</v>
      </c>
    </row>
  </sheetData>
  <mergeCells count="24">
    <mergeCell ref="O19:O20"/>
    <mergeCell ref="P19:P20"/>
    <mergeCell ref="G19:H19"/>
    <mergeCell ref="I19:J19"/>
    <mergeCell ref="K19:L19"/>
    <mergeCell ref="M19:M20"/>
    <mergeCell ref="N19:N20"/>
    <mergeCell ref="A17:C17"/>
    <mergeCell ref="A19:A20"/>
    <mergeCell ref="B19:B20"/>
    <mergeCell ref="C19:D19"/>
    <mergeCell ref="E19:F1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P29"/>
  <sheetViews>
    <sheetView workbookViewId="0">
      <selection activeCell="T25" sqref="T25"/>
    </sheetView>
  </sheetViews>
  <sheetFormatPr defaultRowHeight="15" x14ac:dyDescent="0.25"/>
  <cols>
    <col min="1" max="1" width="13.7109375" customWidth="1"/>
    <col min="4" max="4" width="11.85546875" customWidth="1"/>
    <col min="6" max="6" width="12.140625" customWidth="1"/>
    <col min="8" max="8" width="11.7109375" bestFit="1" customWidth="1"/>
    <col min="10" max="10" width="11.85546875" customWidth="1"/>
    <col min="12" max="12" width="12.140625" customWidth="1"/>
    <col min="13" max="13" width="10.5703125" customWidth="1"/>
    <col min="15" max="15" width="12.42578125" customWidth="1"/>
    <col min="16" max="16" width="11.7109375" bestFit="1" customWidth="1"/>
  </cols>
  <sheetData>
    <row r="1" spans="1:16" ht="18.75" x14ac:dyDescent="0.3">
      <c r="A1" s="36" t="s">
        <v>27</v>
      </c>
      <c r="B1" s="36"/>
      <c r="C1" s="36"/>
      <c r="D1" s="1">
        <v>45091</v>
      </c>
    </row>
    <row r="3" spans="1:16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6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6" ht="18.75" x14ac:dyDescent="0.3">
      <c r="A5" s="4" t="s">
        <v>10</v>
      </c>
      <c r="B5" s="4">
        <v>3</v>
      </c>
      <c r="C5" s="5">
        <f>E5+G5+I5+K5</f>
        <v>3</v>
      </c>
      <c r="D5" s="17">
        <f t="shared" ref="D5:D12" si="0">C5/B5</f>
        <v>1</v>
      </c>
      <c r="E5" s="5">
        <v>2</v>
      </c>
      <c r="F5" s="6">
        <f t="shared" ref="F5:F11" si="1">E5/$C5</f>
        <v>0.66666666666666663</v>
      </c>
      <c r="G5" s="5">
        <v>1</v>
      </c>
      <c r="H5" s="6">
        <f t="shared" ref="H5:H14" si="2">G5/$C5</f>
        <v>0.33333333333333331</v>
      </c>
      <c r="I5" s="5">
        <v>0</v>
      </c>
      <c r="J5" s="6">
        <f t="shared" ref="J5:J14" si="3">I5/$C5</f>
        <v>0</v>
      </c>
      <c r="K5" s="5">
        <v>0</v>
      </c>
      <c r="L5" s="6">
        <f t="shared" ref="L5:L14" si="4">K5/$C5</f>
        <v>0</v>
      </c>
      <c r="M5" s="18">
        <f t="shared" ref="M5:M14" si="5" xml:space="preserve"> (E5*5+G5*4+I5*3+K5*2)/C5</f>
        <v>4.666666666666667</v>
      </c>
      <c r="N5" s="18">
        <v>36</v>
      </c>
      <c r="O5" s="19">
        <f t="shared" ref="O5:O14" si="6">(C5-K5)/C5</f>
        <v>1</v>
      </c>
      <c r="P5" s="19">
        <f t="shared" ref="P5:P14" si="7">(E5+G5)/C5</f>
        <v>1</v>
      </c>
    </row>
    <row r="6" spans="1:16" ht="18.75" x14ac:dyDescent="0.3">
      <c r="A6" s="4" t="s">
        <v>11</v>
      </c>
      <c r="B6" s="27">
        <v>0</v>
      </c>
      <c r="C6" s="28">
        <f t="shared" ref="C6:C12" si="8">E6+G6+I6+K6</f>
        <v>0</v>
      </c>
      <c r="D6" s="29" t="e">
        <f t="shared" si="0"/>
        <v>#DIV/0!</v>
      </c>
      <c r="E6" s="28"/>
      <c r="F6" s="30" t="e">
        <f t="shared" si="1"/>
        <v>#DIV/0!</v>
      </c>
      <c r="G6" s="28"/>
      <c r="H6" s="30" t="e">
        <f t="shared" si="2"/>
        <v>#DIV/0!</v>
      </c>
      <c r="I6" s="28"/>
      <c r="J6" s="30" t="e">
        <f t="shared" si="3"/>
        <v>#DIV/0!</v>
      </c>
      <c r="K6" s="28"/>
      <c r="L6" s="30" t="e">
        <f t="shared" si="4"/>
        <v>#DIV/0!</v>
      </c>
      <c r="M6" s="31" t="e">
        <f t="shared" si="5"/>
        <v>#DIV/0!</v>
      </c>
      <c r="N6" s="31"/>
      <c r="O6" s="32" t="e">
        <f t="shared" si="6"/>
        <v>#DIV/0!</v>
      </c>
      <c r="P6" s="32" t="e">
        <f t="shared" si="7"/>
        <v>#DIV/0!</v>
      </c>
    </row>
    <row r="7" spans="1:16" ht="18.75" x14ac:dyDescent="0.3">
      <c r="A7" s="4" t="s">
        <v>15</v>
      </c>
      <c r="B7" s="4">
        <v>3</v>
      </c>
      <c r="C7" s="5">
        <f t="shared" si="8"/>
        <v>3</v>
      </c>
      <c r="D7" s="17">
        <f t="shared" si="0"/>
        <v>1</v>
      </c>
      <c r="E7" s="5">
        <v>2</v>
      </c>
      <c r="F7" s="6">
        <f t="shared" si="1"/>
        <v>0.66666666666666663</v>
      </c>
      <c r="G7" s="5">
        <v>0</v>
      </c>
      <c r="H7" s="6">
        <f t="shared" si="2"/>
        <v>0</v>
      </c>
      <c r="I7" s="5">
        <v>0</v>
      </c>
      <c r="J7" s="6">
        <f t="shared" si="3"/>
        <v>0</v>
      </c>
      <c r="K7" s="5">
        <v>1</v>
      </c>
      <c r="L7" s="6">
        <f t="shared" si="4"/>
        <v>0.33333333333333331</v>
      </c>
      <c r="M7" s="18">
        <f t="shared" si="5"/>
        <v>4</v>
      </c>
      <c r="N7" s="18">
        <v>28</v>
      </c>
      <c r="O7" s="19">
        <f t="shared" si="6"/>
        <v>0.66666666666666663</v>
      </c>
      <c r="P7" s="19">
        <f t="shared" si="7"/>
        <v>0.66666666666666663</v>
      </c>
    </row>
    <row r="8" spans="1:16" ht="18.75" x14ac:dyDescent="0.3">
      <c r="A8" s="4" t="s">
        <v>16</v>
      </c>
      <c r="B8" s="4">
        <v>6</v>
      </c>
      <c r="C8" s="5">
        <f t="shared" si="8"/>
        <v>6</v>
      </c>
      <c r="D8" s="17">
        <f t="shared" si="0"/>
        <v>1</v>
      </c>
      <c r="E8" s="5">
        <v>0</v>
      </c>
      <c r="F8" s="6">
        <f t="shared" si="1"/>
        <v>0</v>
      </c>
      <c r="G8" s="5">
        <v>5</v>
      </c>
      <c r="H8" s="6">
        <f t="shared" si="2"/>
        <v>0.83333333333333337</v>
      </c>
      <c r="I8" s="5">
        <v>1</v>
      </c>
      <c r="J8" s="6">
        <f t="shared" si="3"/>
        <v>0.16666666666666666</v>
      </c>
      <c r="K8" s="5">
        <v>0</v>
      </c>
      <c r="L8" s="6">
        <f t="shared" si="4"/>
        <v>0</v>
      </c>
      <c r="M8" s="18">
        <f t="shared" si="5"/>
        <v>3.8333333333333335</v>
      </c>
      <c r="N8" s="18">
        <v>28</v>
      </c>
      <c r="O8" s="19">
        <f t="shared" si="6"/>
        <v>1</v>
      </c>
      <c r="P8" s="19">
        <f t="shared" si="7"/>
        <v>0.83333333333333337</v>
      </c>
    </row>
    <row r="9" spans="1:16" ht="18.75" x14ac:dyDescent="0.3">
      <c r="A9" s="4" t="s">
        <v>12</v>
      </c>
      <c r="B9" s="27">
        <v>0</v>
      </c>
      <c r="C9" s="28">
        <f t="shared" si="8"/>
        <v>0</v>
      </c>
      <c r="D9" s="29" t="e">
        <f t="shared" si="0"/>
        <v>#DIV/0!</v>
      </c>
      <c r="E9" s="28"/>
      <c r="F9" s="30" t="e">
        <f t="shared" si="1"/>
        <v>#DIV/0!</v>
      </c>
      <c r="G9" s="28"/>
      <c r="H9" s="30" t="e">
        <f t="shared" si="2"/>
        <v>#DIV/0!</v>
      </c>
      <c r="I9" s="28"/>
      <c r="J9" s="30" t="e">
        <f t="shared" si="3"/>
        <v>#DIV/0!</v>
      </c>
      <c r="K9" s="28"/>
      <c r="L9" s="30" t="e">
        <f t="shared" si="4"/>
        <v>#DIV/0!</v>
      </c>
      <c r="M9" s="31" t="e">
        <f t="shared" si="5"/>
        <v>#DIV/0!</v>
      </c>
      <c r="N9" s="31"/>
      <c r="O9" s="32" t="e">
        <f t="shared" si="6"/>
        <v>#DIV/0!</v>
      </c>
      <c r="P9" s="32" t="e">
        <f t="shared" si="7"/>
        <v>#DIV/0!</v>
      </c>
    </row>
    <row r="10" spans="1:16" ht="18.75" x14ac:dyDescent="0.3">
      <c r="A10" s="4" t="s">
        <v>17</v>
      </c>
      <c r="B10" s="27">
        <v>0</v>
      </c>
      <c r="C10" s="28">
        <f t="shared" si="8"/>
        <v>0</v>
      </c>
      <c r="D10" s="29" t="e">
        <f t="shared" si="0"/>
        <v>#DIV/0!</v>
      </c>
      <c r="E10" s="28"/>
      <c r="F10" s="30" t="e">
        <f t="shared" si="1"/>
        <v>#DIV/0!</v>
      </c>
      <c r="G10" s="28"/>
      <c r="H10" s="30" t="e">
        <f t="shared" si="2"/>
        <v>#DIV/0!</v>
      </c>
      <c r="I10" s="28"/>
      <c r="J10" s="30" t="e">
        <f t="shared" si="3"/>
        <v>#DIV/0!</v>
      </c>
      <c r="K10" s="28"/>
      <c r="L10" s="30" t="e">
        <f t="shared" si="4"/>
        <v>#DIV/0!</v>
      </c>
      <c r="M10" s="31" t="e">
        <f t="shared" si="5"/>
        <v>#DIV/0!</v>
      </c>
      <c r="N10" s="31"/>
      <c r="O10" s="32" t="e">
        <f t="shared" si="6"/>
        <v>#DIV/0!</v>
      </c>
      <c r="P10" s="32" t="e">
        <f t="shared" si="7"/>
        <v>#DIV/0!</v>
      </c>
    </row>
    <row r="11" spans="1:16" ht="18.75" x14ac:dyDescent="0.3">
      <c r="A11" s="4" t="s">
        <v>18</v>
      </c>
      <c r="B11" s="27">
        <v>0</v>
      </c>
      <c r="C11" s="28">
        <f t="shared" si="8"/>
        <v>0</v>
      </c>
      <c r="D11" s="29" t="e">
        <f t="shared" si="0"/>
        <v>#DIV/0!</v>
      </c>
      <c r="E11" s="28"/>
      <c r="F11" s="30" t="e">
        <f t="shared" si="1"/>
        <v>#DIV/0!</v>
      </c>
      <c r="G11" s="28"/>
      <c r="H11" s="30" t="e">
        <f t="shared" si="2"/>
        <v>#DIV/0!</v>
      </c>
      <c r="I11" s="28"/>
      <c r="J11" s="30" t="e">
        <f t="shared" si="3"/>
        <v>#DIV/0!</v>
      </c>
      <c r="K11" s="28"/>
      <c r="L11" s="30" t="e">
        <f t="shared" si="4"/>
        <v>#DIV/0!</v>
      </c>
      <c r="M11" s="31" t="e">
        <f t="shared" si="5"/>
        <v>#DIV/0!</v>
      </c>
      <c r="N11" s="31"/>
      <c r="O11" s="32" t="e">
        <f t="shared" si="6"/>
        <v>#DIV/0!</v>
      </c>
      <c r="P11" s="32" t="e">
        <f t="shared" si="7"/>
        <v>#DIV/0!</v>
      </c>
    </row>
    <row r="12" spans="1:16" ht="18.75" x14ac:dyDescent="0.3">
      <c r="A12" s="4" t="s">
        <v>28</v>
      </c>
      <c r="B12" s="4">
        <v>1</v>
      </c>
      <c r="C12" s="5">
        <f t="shared" si="8"/>
        <v>1</v>
      </c>
      <c r="D12" s="17">
        <f t="shared" si="0"/>
        <v>1</v>
      </c>
      <c r="E12" s="5">
        <v>0</v>
      </c>
      <c r="F12" s="6">
        <v>0</v>
      </c>
      <c r="G12" s="5">
        <v>1</v>
      </c>
      <c r="H12" s="6">
        <f t="shared" si="2"/>
        <v>1</v>
      </c>
      <c r="I12" s="5">
        <v>0</v>
      </c>
      <c r="J12" s="6">
        <f t="shared" si="3"/>
        <v>0</v>
      </c>
      <c r="K12" s="5">
        <v>0</v>
      </c>
      <c r="L12" s="6">
        <f t="shared" si="4"/>
        <v>0</v>
      </c>
      <c r="M12" s="18">
        <f t="shared" si="5"/>
        <v>4</v>
      </c>
      <c r="N12" s="18">
        <v>30</v>
      </c>
      <c r="O12" s="19">
        <f t="shared" si="6"/>
        <v>1</v>
      </c>
      <c r="P12" s="19">
        <f t="shared" si="7"/>
        <v>1</v>
      </c>
    </row>
    <row r="13" spans="1:16" ht="18.75" x14ac:dyDescent="0.3">
      <c r="A13" s="7" t="s">
        <v>13</v>
      </c>
      <c r="B13" s="7">
        <f>SUM(B5:B12)</f>
        <v>13</v>
      </c>
      <c r="C13" s="8">
        <f>SUM(C5:C12)</f>
        <v>13</v>
      </c>
      <c r="D13" s="12">
        <f>C13/B13</f>
        <v>1</v>
      </c>
      <c r="E13" s="8">
        <f>SUM(E5:E12)</f>
        <v>4</v>
      </c>
      <c r="F13" s="13">
        <f>E13/C13</f>
        <v>0.30769230769230771</v>
      </c>
      <c r="G13" s="8">
        <f>SUM(G5:G12)</f>
        <v>7</v>
      </c>
      <c r="H13" s="13">
        <f t="shared" si="2"/>
        <v>0.53846153846153844</v>
      </c>
      <c r="I13" s="8">
        <f>SUM(I5:I12)</f>
        <v>1</v>
      </c>
      <c r="J13" s="13">
        <f t="shared" si="3"/>
        <v>7.6923076923076927E-2</v>
      </c>
      <c r="K13" s="8">
        <f>SUM(K5:K12)</f>
        <v>1</v>
      </c>
      <c r="L13" s="13">
        <f t="shared" si="4"/>
        <v>7.6923076923076927E-2</v>
      </c>
      <c r="M13" s="9">
        <f t="shared" si="5"/>
        <v>4.0769230769230766</v>
      </c>
      <c r="N13" s="9">
        <f>AVERAGE(N5:N12)</f>
        <v>30.5</v>
      </c>
      <c r="O13" s="12">
        <f t="shared" si="6"/>
        <v>0.92307692307692313</v>
      </c>
      <c r="P13" s="12">
        <f t="shared" si="7"/>
        <v>0.84615384615384615</v>
      </c>
    </row>
    <row r="14" spans="1:16" ht="18.75" x14ac:dyDescent="0.3">
      <c r="A14" s="10" t="s">
        <v>14</v>
      </c>
      <c r="B14" s="10">
        <v>564</v>
      </c>
      <c r="C14" s="10">
        <v>564</v>
      </c>
      <c r="D14" s="14">
        <f>C14/B14</f>
        <v>1</v>
      </c>
      <c r="E14" s="10">
        <v>251</v>
      </c>
      <c r="F14" s="15">
        <f>E14/C14</f>
        <v>0.44503546099290781</v>
      </c>
      <c r="G14" s="10">
        <v>178</v>
      </c>
      <c r="H14" s="15">
        <f t="shared" si="2"/>
        <v>0.31560283687943264</v>
      </c>
      <c r="I14" s="10">
        <v>99</v>
      </c>
      <c r="J14" s="15">
        <f t="shared" si="3"/>
        <v>0.17553191489361702</v>
      </c>
      <c r="K14" s="10">
        <v>36</v>
      </c>
      <c r="L14" s="15">
        <f t="shared" si="4"/>
        <v>6.3829787234042548E-2</v>
      </c>
      <c r="M14" s="16">
        <f t="shared" si="5"/>
        <v>4.1418439716312054</v>
      </c>
      <c r="N14" s="10">
        <v>31.1</v>
      </c>
      <c r="O14" s="14">
        <f t="shared" si="6"/>
        <v>0.93617021276595747</v>
      </c>
      <c r="P14" s="14">
        <f t="shared" si="7"/>
        <v>0.76063829787234039</v>
      </c>
    </row>
    <row r="17" spans="1:16" x14ac:dyDescent="0.25">
      <c r="A17" t="s">
        <v>79</v>
      </c>
    </row>
    <row r="18" spans="1:16" ht="18.75" x14ac:dyDescent="0.25">
      <c r="A18" s="37" t="s">
        <v>1</v>
      </c>
      <c r="B18" s="38" t="s">
        <v>2</v>
      </c>
      <c r="C18" s="40" t="s">
        <v>3</v>
      </c>
      <c r="D18" s="40"/>
      <c r="E18" s="41">
        <v>5</v>
      </c>
      <c r="F18" s="42"/>
      <c r="G18" s="41">
        <v>4</v>
      </c>
      <c r="H18" s="42"/>
      <c r="I18" s="41">
        <v>3</v>
      </c>
      <c r="J18" s="42"/>
      <c r="K18" s="41">
        <v>2</v>
      </c>
      <c r="L18" s="42"/>
      <c r="M18" s="34" t="s">
        <v>4</v>
      </c>
      <c r="N18" s="34" t="s">
        <v>5</v>
      </c>
      <c r="O18" s="34" t="s">
        <v>6</v>
      </c>
      <c r="P18" s="34" t="s">
        <v>7</v>
      </c>
    </row>
    <row r="19" spans="1:16" ht="37.5" x14ac:dyDescent="0.25">
      <c r="A19" s="37"/>
      <c r="B19" s="39"/>
      <c r="C19" s="2" t="s">
        <v>8</v>
      </c>
      <c r="D19" s="2" t="s">
        <v>9</v>
      </c>
      <c r="E19" s="3" t="s">
        <v>8</v>
      </c>
      <c r="F19" s="3" t="s">
        <v>9</v>
      </c>
      <c r="G19" s="3" t="s">
        <v>8</v>
      </c>
      <c r="H19" s="3" t="s">
        <v>9</v>
      </c>
      <c r="I19" s="3" t="s">
        <v>8</v>
      </c>
      <c r="J19" s="3" t="s">
        <v>9</v>
      </c>
      <c r="K19" s="3" t="s">
        <v>8</v>
      </c>
      <c r="L19" s="3" t="s">
        <v>9</v>
      </c>
      <c r="M19" s="35"/>
      <c r="N19" s="35"/>
      <c r="O19" s="35"/>
      <c r="P19" s="35"/>
    </row>
    <row r="20" spans="1:16" ht="18.75" x14ac:dyDescent="0.3">
      <c r="A20" s="4" t="s">
        <v>10</v>
      </c>
      <c r="B20" s="4">
        <v>3</v>
      </c>
      <c r="C20" s="5">
        <f>E20+G20+I20+K20</f>
        <v>3</v>
      </c>
      <c r="D20" s="17">
        <f t="shared" ref="D20:D27" si="9">C20/B20</f>
        <v>1</v>
      </c>
      <c r="E20" s="5">
        <v>2</v>
      </c>
      <c r="F20" s="6">
        <f t="shared" ref="F20:F26" si="10">E20/$C20</f>
        <v>0.66666666666666663</v>
      </c>
      <c r="G20" s="5">
        <v>1</v>
      </c>
      <c r="H20" s="6">
        <f t="shared" ref="H20:H29" si="11">G20/$C20</f>
        <v>0.33333333333333331</v>
      </c>
      <c r="I20" s="5">
        <v>0</v>
      </c>
      <c r="J20" s="6">
        <f t="shared" ref="J20:J29" si="12">I20/$C20</f>
        <v>0</v>
      </c>
      <c r="K20" s="5">
        <v>0</v>
      </c>
      <c r="L20" s="6">
        <f t="shared" ref="L20:L29" si="13">K20/$C20</f>
        <v>0</v>
      </c>
      <c r="M20" s="18">
        <f t="shared" ref="M20:M29" si="14" xml:space="preserve"> (E20*5+G20*4+I20*3+K20*2)/C20</f>
        <v>4.666666666666667</v>
      </c>
      <c r="N20" s="18">
        <v>36</v>
      </c>
      <c r="O20" s="19">
        <f t="shared" ref="O20:O29" si="15">(C20-K20)/C20</f>
        <v>1</v>
      </c>
      <c r="P20" s="19">
        <f t="shared" ref="P20:P29" si="16">(E20+G20)/C20</f>
        <v>1</v>
      </c>
    </row>
    <row r="21" spans="1:16" ht="18.75" x14ac:dyDescent="0.3">
      <c r="A21" s="4" t="s">
        <v>11</v>
      </c>
      <c r="B21" s="27">
        <v>0</v>
      </c>
      <c r="C21" s="28">
        <f t="shared" ref="C21:C27" si="17">E21+G21+I21+K21</f>
        <v>0</v>
      </c>
      <c r="D21" s="29" t="e">
        <f t="shared" si="9"/>
        <v>#DIV/0!</v>
      </c>
      <c r="E21" s="28"/>
      <c r="F21" s="30" t="e">
        <f t="shared" si="10"/>
        <v>#DIV/0!</v>
      </c>
      <c r="G21" s="28"/>
      <c r="H21" s="30" t="e">
        <f t="shared" si="11"/>
        <v>#DIV/0!</v>
      </c>
      <c r="I21" s="28"/>
      <c r="J21" s="30" t="e">
        <f t="shared" si="12"/>
        <v>#DIV/0!</v>
      </c>
      <c r="K21" s="28"/>
      <c r="L21" s="30" t="e">
        <f t="shared" si="13"/>
        <v>#DIV/0!</v>
      </c>
      <c r="M21" s="31" t="e">
        <f t="shared" si="14"/>
        <v>#DIV/0!</v>
      </c>
      <c r="N21" s="31"/>
      <c r="O21" s="32" t="e">
        <f t="shared" si="15"/>
        <v>#DIV/0!</v>
      </c>
      <c r="P21" s="32" t="e">
        <f t="shared" si="16"/>
        <v>#DIV/0!</v>
      </c>
    </row>
    <row r="22" spans="1:16" ht="18.75" x14ac:dyDescent="0.3">
      <c r="A22" s="4" t="s">
        <v>15</v>
      </c>
      <c r="B22" s="4">
        <v>3</v>
      </c>
      <c r="C22" s="5">
        <f t="shared" si="17"/>
        <v>3</v>
      </c>
      <c r="D22" s="17">
        <f t="shared" si="9"/>
        <v>1</v>
      </c>
      <c r="E22" s="5">
        <v>2</v>
      </c>
      <c r="F22" s="6">
        <f t="shared" si="10"/>
        <v>0.66666666666666663</v>
      </c>
      <c r="G22" s="5">
        <v>0</v>
      </c>
      <c r="H22" s="6">
        <f t="shared" si="11"/>
        <v>0</v>
      </c>
      <c r="I22" s="5">
        <v>1</v>
      </c>
      <c r="J22" s="6">
        <f t="shared" si="12"/>
        <v>0.33333333333333331</v>
      </c>
      <c r="K22" s="5">
        <v>0</v>
      </c>
      <c r="L22" s="6">
        <f t="shared" si="13"/>
        <v>0</v>
      </c>
      <c r="M22" s="18">
        <f t="shared" si="14"/>
        <v>4.333333333333333</v>
      </c>
      <c r="N22" s="18">
        <v>28</v>
      </c>
      <c r="O22" s="19">
        <f t="shared" si="15"/>
        <v>1</v>
      </c>
      <c r="P22" s="19">
        <f t="shared" si="16"/>
        <v>0.66666666666666663</v>
      </c>
    </row>
    <row r="23" spans="1:16" ht="18.75" x14ac:dyDescent="0.3">
      <c r="A23" s="4" t="s">
        <v>16</v>
      </c>
      <c r="B23" s="4">
        <v>6</v>
      </c>
      <c r="C23" s="5">
        <f t="shared" si="17"/>
        <v>6</v>
      </c>
      <c r="D23" s="17">
        <f t="shared" si="9"/>
        <v>1</v>
      </c>
      <c r="E23" s="5">
        <v>0</v>
      </c>
      <c r="F23" s="6">
        <f t="shared" si="10"/>
        <v>0</v>
      </c>
      <c r="G23" s="5">
        <v>5</v>
      </c>
      <c r="H23" s="6">
        <f t="shared" si="11"/>
        <v>0.83333333333333337</v>
      </c>
      <c r="I23" s="5">
        <v>1</v>
      </c>
      <c r="J23" s="6">
        <f t="shared" si="12"/>
        <v>0.16666666666666666</v>
      </c>
      <c r="K23" s="5">
        <v>0</v>
      </c>
      <c r="L23" s="6">
        <f t="shared" si="13"/>
        <v>0</v>
      </c>
      <c r="M23" s="18">
        <f t="shared" si="14"/>
        <v>3.8333333333333335</v>
      </c>
      <c r="N23" s="18">
        <v>28</v>
      </c>
      <c r="O23" s="19">
        <f t="shared" si="15"/>
        <v>1</v>
      </c>
      <c r="P23" s="19">
        <f t="shared" si="16"/>
        <v>0.83333333333333337</v>
      </c>
    </row>
    <row r="24" spans="1:16" ht="18.75" x14ac:dyDescent="0.3">
      <c r="A24" s="4" t="s">
        <v>12</v>
      </c>
      <c r="B24" s="27">
        <v>0</v>
      </c>
      <c r="C24" s="28">
        <f t="shared" si="17"/>
        <v>0</v>
      </c>
      <c r="D24" s="29" t="e">
        <f t="shared" si="9"/>
        <v>#DIV/0!</v>
      </c>
      <c r="E24" s="28"/>
      <c r="F24" s="30" t="e">
        <f t="shared" si="10"/>
        <v>#DIV/0!</v>
      </c>
      <c r="G24" s="28"/>
      <c r="H24" s="30" t="e">
        <f t="shared" si="11"/>
        <v>#DIV/0!</v>
      </c>
      <c r="I24" s="28"/>
      <c r="J24" s="30" t="e">
        <f t="shared" si="12"/>
        <v>#DIV/0!</v>
      </c>
      <c r="K24" s="28"/>
      <c r="L24" s="30" t="e">
        <f t="shared" si="13"/>
        <v>#DIV/0!</v>
      </c>
      <c r="M24" s="31" t="e">
        <f t="shared" si="14"/>
        <v>#DIV/0!</v>
      </c>
      <c r="N24" s="31"/>
      <c r="O24" s="32" t="e">
        <f t="shared" si="15"/>
        <v>#DIV/0!</v>
      </c>
      <c r="P24" s="32" t="e">
        <f t="shared" si="16"/>
        <v>#DIV/0!</v>
      </c>
    </row>
    <row r="25" spans="1:16" ht="18.75" x14ac:dyDescent="0.3">
      <c r="A25" s="4" t="s">
        <v>17</v>
      </c>
      <c r="B25" s="27">
        <v>0</v>
      </c>
      <c r="C25" s="28">
        <f t="shared" si="17"/>
        <v>0</v>
      </c>
      <c r="D25" s="29" t="e">
        <f t="shared" si="9"/>
        <v>#DIV/0!</v>
      </c>
      <c r="E25" s="28"/>
      <c r="F25" s="30" t="e">
        <f t="shared" si="10"/>
        <v>#DIV/0!</v>
      </c>
      <c r="G25" s="28"/>
      <c r="H25" s="30" t="e">
        <f t="shared" si="11"/>
        <v>#DIV/0!</v>
      </c>
      <c r="I25" s="28"/>
      <c r="J25" s="30" t="e">
        <f t="shared" si="12"/>
        <v>#DIV/0!</v>
      </c>
      <c r="K25" s="28"/>
      <c r="L25" s="30" t="e">
        <f t="shared" si="13"/>
        <v>#DIV/0!</v>
      </c>
      <c r="M25" s="31" t="e">
        <f t="shared" si="14"/>
        <v>#DIV/0!</v>
      </c>
      <c r="N25" s="31"/>
      <c r="O25" s="32" t="e">
        <f t="shared" si="15"/>
        <v>#DIV/0!</v>
      </c>
      <c r="P25" s="32" t="e">
        <f t="shared" si="16"/>
        <v>#DIV/0!</v>
      </c>
    </row>
    <row r="26" spans="1:16" ht="18.75" x14ac:dyDescent="0.3">
      <c r="A26" s="4" t="s">
        <v>18</v>
      </c>
      <c r="B26" s="27">
        <v>0</v>
      </c>
      <c r="C26" s="28">
        <f t="shared" si="17"/>
        <v>0</v>
      </c>
      <c r="D26" s="29" t="e">
        <f t="shared" si="9"/>
        <v>#DIV/0!</v>
      </c>
      <c r="E26" s="28"/>
      <c r="F26" s="30" t="e">
        <f t="shared" si="10"/>
        <v>#DIV/0!</v>
      </c>
      <c r="G26" s="28"/>
      <c r="H26" s="30" t="e">
        <f t="shared" si="11"/>
        <v>#DIV/0!</v>
      </c>
      <c r="I26" s="28"/>
      <c r="J26" s="30" t="e">
        <f t="shared" si="12"/>
        <v>#DIV/0!</v>
      </c>
      <c r="K26" s="28"/>
      <c r="L26" s="30" t="e">
        <f t="shared" si="13"/>
        <v>#DIV/0!</v>
      </c>
      <c r="M26" s="31" t="e">
        <f t="shared" si="14"/>
        <v>#DIV/0!</v>
      </c>
      <c r="N26" s="31"/>
      <c r="O26" s="32" t="e">
        <f t="shared" si="15"/>
        <v>#DIV/0!</v>
      </c>
      <c r="P26" s="32" t="e">
        <f t="shared" si="16"/>
        <v>#DIV/0!</v>
      </c>
    </row>
    <row r="27" spans="1:16" ht="18.75" x14ac:dyDescent="0.3">
      <c r="A27" s="4" t="s">
        <v>28</v>
      </c>
      <c r="B27" s="4">
        <v>1</v>
      </c>
      <c r="C27" s="5">
        <f t="shared" si="17"/>
        <v>1</v>
      </c>
      <c r="D27" s="17">
        <f t="shared" si="9"/>
        <v>1</v>
      </c>
      <c r="E27" s="5">
        <v>0</v>
      </c>
      <c r="F27" s="6">
        <v>0</v>
      </c>
      <c r="G27" s="5">
        <v>1</v>
      </c>
      <c r="H27" s="6">
        <f t="shared" si="11"/>
        <v>1</v>
      </c>
      <c r="I27" s="5">
        <v>0</v>
      </c>
      <c r="J27" s="6">
        <f t="shared" si="12"/>
        <v>0</v>
      </c>
      <c r="K27" s="5">
        <v>0</v>
      </c>
      <c r="L27" s="6">
        <f t="shared" si="13"/>
        <v>0</v>
      </c>
      <c r="M27" s="18">
        <f t="shared" si="14"/>
        <v>4</v>
      </c>
      <c r="N27" s="18">
        <v>30</v>
      </c>
      <c r="O27" s="19">
        <f t="shared" si="15"/>
        <v>1</v>
      </c>
      <c r="P27" s="19">
        <f t="shared" si="16"/>
        <v>1</v>
      </c>
    </row>
    <row r="28" spans="1:16" ht="18.75" x14ac:dyDescent="0.3">
      <c r="A28" s="7" t="s">
        <v>13</v>
      </c>
      <c r="B28" s="7">
        <f>SUM(B20:B27)</f>
        <v>13</v>
      </c>
      <c r="C28" s="8">
        <f>SUM(C20:C27)</f>
        <v>13</v>
      </c>
      <c r="D28" s="12">
        <f>C28/B28</f>
        <v>1</v>
      </c>
      <c r="E28" s="8">
        <f>SUM(E20:E27)</f>
        <v>4</v>
      </c>
      <c r="F28" s="13">
        <f>E28/C28</f>
        <v>0.30769230769230771</v>
      </c>
      <c r="G28" s="8">
        <f>SUM(G20:G27)</f>
        <v>7</v>
      </c>
      <c r="H28" s="13">
        <f t="shared" si="11"/>
        <v>0.53846153846153844</v>
      </c>
      <c r="I28" s="8">
        <f>SUM(I20:I27)</f>
        <v>2</v>
      </c>
      <c r="J28" s="13">
        <f t="shared" si="12"/>
        <v>0.15384615384615385</v>
      </c>
      <c r="K28" s="8">
        <f>SUM(K20:K27)</f>
        <v>0</v>
      </c>
      <c r="L28" s="13">
        <f t="shared" si="13"/>
        <v>0</v>
      </c>
      <c r="M28" s="9">
        <f t="shared" si="14"/>
        <v>4.1538461538461542</v>
      </c>
      <c r="N28" s="9">
        <f>AVERAGE(N20:N27)</f>
        <v>30.5</v>
      </c>
      <c r="O28" s="12">
        <f t="shared" si="15"/>
        <v>1</v>
      </c>
      <c r="P28" s="12">
        <f t="shared" si="16"/>
        <v>0.84615384615384615</v>
      </c>
    </row>
    <row r="29" spans="1:16" ht="18.75" x14ac:dyDescent="0.3">
      <c r="A29" s="10" t="s">
        <v>14</v>
      </c>
      <c r="B29" s="10">
        <v>564</v>
      </c>
      <c r="C29" s="10">
        <v>564</v>
      </c>
      <c r="D29" s="14">
        <f>C29/B29</f>
        <v>1</v>
      </c>
      <c r="E29" s="10">
        <v>251</v>
      </c>
      <c r="F29" s="15">
        <f>E29/C29</f>
        <v>0.44503546099290781</v>
      </c>
      <c r="G29" s="10">
        <v>178</v>
      </c>
      <c r="H29" s="15">
        <f t="shared" si="11"/>
        <v>0.31560283687943264</v>
      </c>
      <c r="I29" s="10">
        <v>99</v>
      </c>
      <c r="J29" s="15">
        <f t="shared" si="12"/>
        <v>0.17553191489361702</v>
      </c>
      <c r="K29" s="10">
        <v>36</v>
      </c>
      <c r="L29" s="15">
        <f t="shared" si="13"/>
        <v>6.3829787234042548E-2</v>
      </c>
      <c r="M29" s="16">
        <f t="shared" si="14"/>
        <v>4.1418439716312054</v>
      </c>
      <c r="N29" s="10">
        <v>31.1</v>
      </c>
      <c r="O29" s="14">
        <f t="shared" si="15"/>
        <v>0.93617021276595747</v>
      </c>
      <c r="P29" s="14">
        <f t="shared" si="16"/>
        <v>0.76063829787234039</v>
      </c>
    </row>
  </sheetData>
  <mergeCells count="23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18:A19"/>
    <mergeCell ref="B18:B19"/>
    <mergeCell ref="C18:D18"/>
    <mergeCell ref="E18:F18"/>
    <mergeCell ref="G18:H18"/>
    <mergeCell ref="P18:P19"/>
    <mergeCell ref="I18:J18"/>
    <mergeCell ref="K18:L18"/>
    <mergeCell ref="M18:M19"/>
    <mergeCell ref="N18:N19"/>
    <mergeCell ref="O18:O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7"/>
  <sheetViews>
    <sheetView topLeftCell="A10" zoomScale="70" zoomScaleNormal="70" workbookViewId="0">
      <selection activeCell="O53" sqref="O53"/>
    </sheetView>
  </sheetViews>
  <sheetFormatPr defaultRowHeight="15" x14ac:dyDescent="0.25"/>
  <cols>
    <col min="1" max="1" width="14.85546875" customWidth="1"/>
    <col min="4" max="4" width="13.140625" customWidth="1"/>
    <col min="6" max="6" width="12" customWidth="1"/>
    <col min="8" max="8" width="11.85546875" customWidth="1"/>
    <col min="10" max="10" width="11.28515625" customWidth="1"/>
    <col min="12" max="12" width="11.85546875" customWidth="1"/>
    <col min="13" max="13" width="16.5703125" customWidth="1"/>
    <col min="15" max="15" width="12.28515625" customWidth="1"/>
    <col min="16" max="16" width="11.85546875" customWidth="1"/>
  </cols>
  <sheetData>
    <row r="1" spans="1:16" ht="18.75" x14ac:dyDescent="0.3">
      <c r="A1" s="36" t="s">
        <v>24</v>
      </c>
      <c r="B1" s="36"/>
      <c r="C1" s="36"/>
      <c r="D1" s="1">
        <v>45036</v>
      </c>
      <c r="E1" t="s">
        <v>29</v>
      </c>
    </row>
    <row r="3" spans="1:16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6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6" ht="18.75" x14ac:dyDescent="0.3">
      <c r="A5" s="4" t="s">
        <v>10</v>
      </c>
      <c r="B5" s="20"/>
      <c r="C5" s="21"/>
      <c r="D5" s="22" t="e">
        <f t="shared" ref="D5:D12" si="0">C5/B5</f>
        <v>#DIV/0!</v>
      </c>
      <c r="E5" s="21"/>
      <c r="F5" s="23" t="e">
        <f t="shared" ref="F5:F11" si="1">E5/$C5</f>
        <v>#DIV/0!</v>
      </c>
      <c r="G5" s="21"/>
      <c r="H5" s="23" t="e">
        <f t="shared" ref="H5:H14" si="2">G5/$C5</f>
        <v>#DIV/0!</v>
      </c>
      <c r="I5" s="21"/>
      <c r="J5" s="23" t="e">
        <f t="shared" ref="J5:J14" si="3">I5/$C5</f>
        <v>#DIV/0!</v>
      </c>
      <c r="K5" s="21"/>
      <c r="L5" s="23" t="e">
        <f t="shared" ref="L5:L14" si="4">K5/$C5</f>
        <v>#DIV/0!</v>
      </c>
      <c r="M5" s="24" t="e">
        <f t="shared" ref="M5:M8" si="5" xml:space="preserve"> (E5*5+G5*4+I5*3+K5*2)/C5</f>
        <v>#DIV/0!</v>
      </c>
      <c r="N5" s="24"/>
      <c r="O5" s="25" t="e">
        <f t="shared" ref="O5:O14" si="6">(C5-K5)/C5</f>
        <v>#DIV/0!</v>
      </c>
      <c r="P5" s="25" t="e">
        <f t="shared" ref="P5:P14" si="7">(E5+G5)/C5</f>
        <v>#DIV/0!</v>
      </c>
    </row>
    <row r="6" spans="1:16" ht="18.75" x14ac:dyDescent="0.3">
      <c r="A6" s="4" t="s">
        <v>11</v>
      </c>
      <c r="B6" s="20"/>
      <c r="C6" s="21"/>
      <c r="D6" s="22" t="e">
        <f t="shared" si="0"/>
        <v>#DIV/0!</v>
      </c>
      <c r="E6" s="21"/>
      <c r="F6" s="23" t="e">
        <f t="shared" si="1"/>
        <v>#DIV/0!</v>
      </c>
      <c r="G6" s="21"/>
      <c r="H6" s="23" t="e">
        <f t="shared" si="2"/>
        <v>#DIV/0!</v>
      </c>
      <c r="I6" s="21"/>
      <c r="J6" s="23" t="e">
        <f t="shared" si="3"/>
        <v>#DIV/0!</v>
      </c>
      <c r="K6" s="21"/>
      <c r="L6" s="23" t="e">
        <f t="shared" si="4"/>
        <v>#DIV/0!</v>
      </c>
      <c r="M6" s="24" t="e">
        <f t="shared" si="5"/>
        <v>#DIV/0!</v>
      </c>
      <c r="N6" s="24"/>
      <c r="O6" s="25" t="e">
        <f t="shared" si="6"/>
        <v>#DIV/0!</v>
      </c>
      <c r="P6" s="25" t="e">
        <f t="shared" si="7"/>
        <v>#DIV/0!</v>
      </c>
    </row>
    <row r="7" spans="1:16" ht="18.75" x14ac:dyDescent="0.3">
      <c r="A7" s="4" t="s">
        <v>15</v>
      </c>
      <c r="B7" s="20"/>
      <c r="C7" s="21"/>
      <c r="D7" s="22" t="e">
        <f t="shared" si="0"/>
        <v>#DIV/0!</v>
      </c>
      <c r="E7" s="21"/>
      <c r="F7" s="23" t="e">
        <f t="shared" si="1"/>
        <v>#DIV/0!</v>
      </c>
      <c r="G7" s="21"/>
      <c r="H7" s="23" t="e">
        <f t="shared" si="2"/>
        <v>#DIV/0!</v>
      </c>
      <c r="I7" s="21"/>
      <c r="J7" s="23" t="e">
        <f t="shared" si="3"/>
        <v>#DIV/0!</v>
      </c>
      <c r="K7" s="21"/>
      <c r="L7" s="23" t="e">
        <f t="shared" si="4"/>
        <v>#DIV/0!</v>
      </c>
      <c r="M7" s="24" t="e">
        <f t="shared" si="5"/>
        <v>#DIV/0!</v>
      </c>
      <c r="N7" s="24"/>
      <c r="O7" s="25" t="e">
        <f t="shared" si="6"/>
        <v>#DIV/0!</v>
      </c>
      <c r="P7" s="25" t="e">
        <f t="shared" si="7"/>
        <v>#DIV/0!</v>
      </c>
    </row>
    <row r="8" spans="1:16" ht="18.75" x14ac:dyDescent="0.3">
      <c r="A8" s="4" t="s">
        <v>16</v>
      </c>
      <c r="B8" s="4">
        <v>1</v>
      </c>
      <c r="C8" s="5">
        <v>1</v>
      </c>
      <c r="D8" s="17">
        <f t="shared" si="0"/>
        <v>1</v>
      </c>
      <c r="E8" s="5">
        <v>0</v>
      </c>
      <c r="F8" s="6">
        <f t="shared" si="1"/>
        <v>0</v>
      </c>
      <c r="G8" s="5">
        <v>1</v>
      </c>
      <c r="H8" s="6">
        <f t="shared" si="2"/>
        <v>1</v>
      </c>
      <c r="I8" s="5">
        <v>0</v>
      </c>
      <c r="J8" s="6">
        <f t="shared" si="3"/>
        <v>0</v>
      </c>
      <c r="K8" s="5">
        <v>0</v>
      </c>
      <c r="L8" s="6">
        <f t="shared" si="4"/>
        <v>0</v>
      </c>
      <c r="M8" s="18">
        <f t="shared" si="5"/>
        <v>4</v>
      </c>
      <c r="N8" s="18">
        <v>20</v>
      </c>
      <c r="O8" s="19">
        <f t="shared" si="6"/>
        <v>1</v>
      </c>
      <c r="P8" s="19">
        <f t="shared" si="7"/>
        <v>1</v>
      </c>
    </row>
    <row r="9" spans="1:16" ht="18.75" x14ac:dyDescent="0.3">
      <c r="A9" s="4" t="s">
        <v>12</v>
      </c>
      <c r="B9" s="20"/>
      <c r="C9" s="21"/>
      <c r="D9" s="22" t="e">
        <f t="shared" si="0"/>
        <v>#DIV/0!</v>
      </c>
      <c r="E9" s="21"/>
      <c r="F9" s="23" t="e">
        <f t="shared" si="1"/>
        <v>#DIV/0!</v>
      </c>
      <c r="G9" s="21"/>
      <c r="H9" s="23" t="e">
        <f t="shared" si="2"/>
        <v>#DIV/0!</v>
      </c>
      <c r="I9" s="21"/>
      <c r="J9" s="23" t="e">
        <f t="shared" si="3"/>
        <v>#DIV/0!</v>
      </c>
      <c r="K9" s="21"/>
      <c r="L9" s="23" t="e">
        <f t="shared" si="4"/>
        <v>#DIV/0!</v>
      </c>
      <c r="M9" s="24" t="e">
        <f t="shared" ref="M9" si="8" xml:space="preserve"> (E9*5+G9*4+I9*3+K9*2)/C9</f>
        <v>#DIV/0!</v>
      </c>
      <c r="N9" s="24"/>
      <c r="O9" s="25" t="e">
        <f t="shared" si="6"/>
        <v>#DIV/0!</v>
      </c>
      <c r="P9" s="25" t="e">
        <f t="shared" si="7"/>
        <v>#DIV/0!</v>
      </c>
    </row>
    <row r="10" spans="1:16" ht="18.75" x14ac:dyDescent="0.3">
      <c r="A10" s="4" t="s">
        <v>17</v>
      </c>
      <c r="B10" s="20"/>
      <c r="C10" s="21"/>
      <c r="D10" s="22" t="e">
        <f t="shared" si="0"/>
        <v>#DIV/0!</v>
      </c>
      <c r="E10" s="21"/>
      <c r="F10" s="23" t="e">
        <f t="shared" si="1"/>
        <v>#DIV/0!</v>
      </c>
      <c r="G10" s="21"/>
      <c r="H10" s="23" t="e">
        <f t="shared" si="2"/>
        <v>#DIV/0!</v>
      </c>
      <c r="I10" s="21"/>
      <c r="J10" s="23" t="e">
        <f t="shared" si="3"/>
        <v>#DIV/0!</v>
      </c>
      <c r="K10" s="21"/>
      <c r="L10" s="23" t="e">
        <f t="shared" si="4"/>
        <v>#DIV/0!</v>
      </c>
      <c r="M10" s="24"/>
      <c r="N10" s="24"/>
      <c r="O10" s="25" t="e">
        <f t="shared" si="6"/>
        <v>#DIV/0!</v>
      </c>
      <c r="P10" s="25" t="e">
        <f t="shared" si="7"/>
        <v>#DIV/0!</v>
      </c>
    </row>
    <row r="11" spans="1:16" ht="18.75" x14ac:dyDescent="0.3">
      <c r="A11" s="4" t="s">
        <v>18</v>
      </c>
      <c r="B11" s="20"/>
      <c r="C11" s="21"/>
      <c r="D11" s="22" t="e">
        <f t="shared" si="0"/>
        <v>#DIV/0!</v>
      </c>
      <c r="E11" s="21"/>
      <c r="F11" s="23" t="e">
        <f t="shared" si="1"/>
        <v>#DIV/0!</v>
      </c>
      <c r="G11" s="21"/>
      <c r="H11" s="23" t="e">
        <f t="shared" si="2"/>
        <v>#DIV/0!</v>
      </c>
      <c r="I11" s="21"/>
      <c r="J11" s="23" t="e">
        <f t="shared" si="3"/>
        <v>#DIV/0!</v>
      </c>
      <c r="K11" s="21"/>
      <c r="L11" s="23" t="e">
        <f t="shared" si="4"/>
        <v>#DIV/0!</v>
      </c>
      <c r="M11" s="24"/>
      <c r="N11" s="24"/>
      <c r="O11" s="25" t="e">
        <f t="shared" si="6"/>
        <v>#DIV/0!</v>
      </c>
      <c r="P11" s="25" t="e">
        <f t="shared" si="7"/>
        <v>#DIV/0!</v>
      </c>
    </row>
    <row r="12" spans="1:16" ht="18.75" x14ac:dyDescent="0.3">
      <c r="A12" s="4" t="s">
        <v>28</v>
      </c>
      <c r="B12" s="20"/>
      <c r="C12" s="21"/>
      <c r="D12" s="22" t="e">
        <f t="shared" si="0"/>
        <v>#DIV/0!</v>
      </c>
      <c r="E12" s="21"/>
      <c r="F12" s="23">
        <v>0</v>
      </c>
      <c r="G12" s="21"/>
      <c r="H12" s="23" t="e">
        <f t="shared" si="2"/>
        <v>#DIV/0!</v>
      </c>
      <c r="I12" s="21"/>
      <c r="J12" s="23" t="e">
        <f t="shared" si="3"/>
        <v>#DIV/0!</v>
      </c>
      <c r="K12" s="21"/>
      <c r="L12" s="23" t="e">
        <f t="shared" si="4"/>
        <v>#DIV/0!</v>
      </c>
      <c r="M12" s="24" t="e">
        <f t="shared" ref="M12:M14" si="9" xml:space="preserve"> (E12*5+G12*4+I12*3+K12*2)/C12</f>
        <v>#DIV/0!</v>
      </c>
      <c r="N12" s="24"/>
      <c r="O12" s="25" t="e">
        <f t="shared" si="6"/>
        <v>#DIV/0!</v>
      </c>
      <c r="P12" s="25" t="e">
        <f t="shared" si="7"/>
        <v>#DIV/0!</v>
      </c>
    </row>
    <row r="13" spans="1:16" ht="18.75" x14ac:dyDescent="0.3">
      <c r="A13" s="7" t="s">
        <v>13</v>
      </c>
      <c r="B13" s="7">
        <f>SUM(B5:B12)</f>
        <v>1</v>
      </c>
      <c r="C13" s="8">
        <f>SUM(C5:C12)</f>
        <v>1</v>
      </c>
      <c r="D13" s="12">
        <f>C13/B13</f>
        <v>1</v>
      </c>
      <c r="E13" s="8">
        <f>SUM(E5:E12)</f>
        <v>0</v>
      </c>
      <c r="F13" s="13">
        <f>E13/C13</f>
        <v>0</v>
      </c>
      <c r="G13" s="8">
        <f>SUM(G5:G12)</f>
        <v>1</v>
      </c>
      <c r="H13" s="13">
        <f t="shared" si="2"/>
        <v>1</v>
      </c>
      <c r="I13" s="8">
        <f>SUM(I5:I12)</f>
        <v>0</v>
      </c>
      <c r="J13" s="13">
        <f t="shared" si="3"/>
        <v>0</v>
      </c>
      <c r="K13" s="8">
        <f>SUM(K5:K12)</f>
        <v>0</v>
      </c>
      <c r="L13" s="13">
        <f t="shared" si="4"/>
        <v>0</v>
      </c>
      <c r="M13" s="9">
        <f t="shared" si="9"/>
        <v>4</v>
      </c>
      <c r="N13" s="9">
        <f>AVERAGE(N5:N12)</f>
        <v>20</v>
      </c>
      <c r="O13" s="12">
        <f t="shared" si="6"/>
        <v>1</v>
      </c>
      <c r="P13" s="12">
        <f t="shared" si="7"/>
        <v>1</v>
      </c>
    </row>
    <row r="14" spans="1:16" ht="18.75" x14ac:dyDescent="0.3">
      <c r="A14" s="10" t="s">
        <v>14</v>
      </c>
      <c r="B14" s="10"/>
      <c r="C14" s="10"/>
      <c r="D14" s="14" t="e">
        <f>C14/B14</f>
        <v>#DIV/0!</v>
      </c>
      <c r="E14" s="10"/>
      <c r="F14" s="15" t="e">
        <f>E14/C14</f>
        <v>#DIV/0!</v>
      </c>
      <c r="G14" s="10"/>
      <c r="H14" s="15" t="e">
        <f t="shared" si="2"/>
        <v>#DIV/0!</v>
      </c>
      <c r="I14" s="10"/>
      <c r="J14" s="15" t="e">
        <f t="shared" si="3"/>
        <v>#DIV/0!</v>
      </c>
      <c r="K14" s="10"/>
      <c r="L14" s="15" t="e">
        <f t="shared" si="4"/>
        <v>#DIV/0!</v>
      </c>
      <c r="M14" s="16" t="e">
        <f t="shared" si="9"/>
        <v>#DIV/0!</v>
      </c>
      <c r="N14" s="10"/>
      <c r="O14" s="14" t="e">
        <f t="shared" si="6"/>
        <v>#DIV/0!</v>
      </c>
      <c r="P14" s="14" t="e">
        <f t="shared" si="7"/>
        <v>#DIV/0!</v>
      </c>
    </row>
    <row r="17" spans="1:17" ht="18.75" x14ac:dyDescent="0.3">
      <c r="A17" s="36" t="s">
        <v>24</v>
      </c>
      <c r="B17" s="36"/>
      <c r="C17" s="36"/>
      <c r="D17" s="1">
        <v>45086</v>
      </c>
    </row>
    <row r="19" spans="1:17" ht="18.75" x14ac:dyDescent="0.25">
      <c r="A19" s="37" t="s">
        <v>1</v>
      </c>
      <c r="B19" s="38" t="s">
        <v>2</v>
      </c>
      <c r="C19" s="40" t="s">
        <v>3</v>
      </c>
      <c r="D19" s="40"/>
      <c r="E19" s="41">
        <v>5</v>
      </c>
      <c r="F19" s="42"/>
      <c r="G19" s="41">
        <v>4</v>
      </c>
      <c r="H19" s="42"/>
      <c r="I19" s="41">
        <v>3</v>
      </c>
      <c r="J19" s="42"/>
      <c r="K19" s="41">
        <v>2</v>
      </c>
      <c r="L19" s="42"/>
      <c r="M19" s="34" t="s">
        <v>4</v>
      </c>
      <c r="N19" s="34" t="s">
        <v>5</v>
      </c>
      <c r="O19" s="34" t="s">
        <v>6</v>
      </c>
      <c r="P19" s="34" t="s">
        <v>7</v>
      </c>
    </row>
    <row r="20" spans="1:17" ht="37.5" x14ac:dyDescent="0.25">
      <c r="A20" s="37"/>
      <c r="B20" s="39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35"/>
      <c r="N20" s="35"/>
      <c r="O20" s="35"/>
      <c r="P20" s="35"/>
    </row>
    <row r="21" spans="1:17" ht="18.75" x14ac:dyDescent="0.3">
      <c r="A21" s="4" t="s">
        <v>10</v>
      </c>
      <c r="B21" s="4">
        <v>43</v>
      </c>
      <c r="C21" s="5">
        <f>E21+G21+I21+K21</f>
        <v>43</v>
      </c>
      <c r="D21" s="17">
        <f t="shared" ref="D21:D28" si="10">C21/B21</f>
        <v>1</v>
      </c>
      <c r="E21" s="5">
        <v>10</v>
      </c>
      <c r="F21" s="6">
        <f t="shared" ref="F21:F27" si="11">E21/$C21</f>
        <v>0.23255813953488372</v>
      </c>
      <c r="G21" s="5">
        <v>31</v>
      </c>
      <c r="H21" s="6">
        <f t="shared" ref="H21:H30" si="12">G21/$C21</f>
        <v>0.72093023255813948</v>
      </c>
      <c r="I21" s="5">
        <v>1</v>
      </c>
      <c r="J21" s="6">
        <f t="shared" ref="J21:J30" si="13">I21/$C21</f>
        <v>2.3255813953488372E-2</v>
      </c>
      <c r="K21" s="5">
        <v>1</v>
      </c>
      <c r="L21" s="6">
        <f t="shared" ref="L21:L30" si="14">K21/$C21</f>
        <v>2.3255813953488372E-2</v>
      </c>
      <c r="M21" s="18">
        <f t="shared" ref="M21:M27" si="15" xml:space="preserve"> (E21*5+G21*4+I21*3+K21*2)/C21</f>
        <v>4.1627906976744189</v>
      </c>
      <c r="N21" s="18">
        <v>19</v>
      </c>
      <c r="O21" s="19">
        <f t="shared" ref="O21:O30" si="16">(C21-K21)/C21</f>
        <v>0.97674418604651159</v>
      </c>
      <c r="P21" s="19">
        <f t="shared" ref="P21:P30" si="17">(E21+G21)/C21</f>
        <v>0.95348837209302328</v>
      </c>
      <c r="Q21" t="s">
        <v>57</v>
      </c>
    </row>
    <row r="22" spans="1:17" ht="18.75" x14ac:dyDescent="0.3">
      <c r="A22" s="4" t="s">
        <v>11</v>
      </c>
      <c r="B22" s="4">
        <v>56</v>
      </c>
      <c r="C22" s="5">
        <f t="shared" ref="C22:C28" si="18">E22+G22+I22+K22</f>
        <v>56</v>
      </c>
      <c r="D22" s="17">
        <f t="shared" si="10"/>
        <v>1</v>
      </c>
      <c r="E22" s="5">
        <v>3</v>
      </c>
      <c r="F22" s="6">
        <f t="shared" si="11"/>
        <v>5.3571428571428568E-2</v>
      </c>
      <c r="G22" s="5">
        <v>33</v>
      </c>
      <c r="H22" s="6">
        <f t="shared" si="12"/>
        <v>0.5892857142857143</v>
      </c>
      <c r="I22" s="5">
        <v>16</v>
      </c>
      <c r="J22" s="6">
        <f t="shared" si="13"/>
        <v>0.2857142857142857</v>
      </c>
      <c r="K22" s="5">
        <v>4</v>
      </c>
      <c r="L22" s="6">
        <f t="shared" si="14"/>
        <v>7.1428571428571425E-2</v>
      </c>
      <c r="M22" s="18">
        <f t="shared" si="15"/>
        <v>3.625</v>
      </c>
      <c r="N22" s="18">
        <v>15</v>
      </c>
      <c r="O22" s="19">
        <f t="shared" si="16"/>
        <v>0.9285714285714286</v>
      </c>
      <c r="P22" s="19">
        <f t="shared" si="17"/>
        <v>0.6428571428571429</v>
      </c>
      <c r="Q22" t="s">
        <v>58</v>
      </c>
    </row>
    <row r="23" spans="1:17" ht="18.75" x14ac:dyDescent="0.3">
      <c r="A23" s="4" t="s">
        <v>15</v>
      </c>
      <c r="B23" s="4">
        <v>62</v>
      </c>
      <c r="C23" s="5">
        <f t="shared" si="18"/>
        <v>62</v>
      </c>
      <c r="D23" s="17">
        <f t="shared" si="10"/>
        <v>1</v>
      </c>
      <c r="E23" s="5">
        <v>6</v>
      </c>
      <c r="F23" s="6">
        <f t="shared" si="11"/>
        <v>9.6774193548387094E-2</v>
      </c>
      <c r="G23" s="5">
        <v>37</v>
      </c>
      <c r="H23" s="6">
        <f t="shared" si="12"/>
        <v>0.59677419354838712</v>
      </c>
      <c r="I23" s="5">
        <v>15</v>
      </c>
      <c r="J23" s="6">
        <f t="shared" si="13"/>
        <v>0.24193548387096775</v>
      </c>
      <c r="K23" s="5">
        <v>4</v>
      </c>
      <c r="L23" s="6">
        <f t="shared" si="14"/>
        <v>6.4516129032258063E-2</v>
      </c>
      <c r="M23" s="18">
        <f t="shared" si="15"/>
        <v>3.725806451612903</v>
      </c>
      <c r="N23" s="18">
        <v>16</v>
      </c>
      <c r="O23" s="19">
        <f t="shared" si="16"/>
        <v>0.93548387096774188</v>
      </c>
      <c r="P23" s="19">
        <f t="shared" si="17"/>
        <v>0.69354838709677424</v>
      </c>
      <c r="Q23" t="s">
        <v>59</v>
      </c>
    </row>
    <row r="24" spans="1:17" ht="18.75" x14ac:dyDescent="0.3">
      <c r="A24" s="4" t="s">
        <v>16</v>
      </c>
      <c r="B24" s="4">
        <v>75</v>
      </c>
      <c r="C24" s="5">
        <f t="shared" si="18"/>
        <v>75</v>
      </c>
      <c r="D24" s="17">
        <f t="shared" si="10"/>
        <v>1</v>
      </c>
      <c r="E24" s="5">
        <v>7</v>
      </c>
      <c r="F24" s="6">
        <f t="shared" si="11"/>
        <v>9.3333333333333338E-2</v>
      </c>
      <c r="G24" s="5">
        <v>44</v>
      </c>
      <c r="H24" s="6">
        <f t="shared" si="12"/>
        <v>0.58666666666666667</v>
      </c>
      <c r="I24" s="5">
        <v>19</v>
      </c>
      <c r="J24" s="6">
        <f t="shared" si="13"/>
        <v>0.25333333333333335</v>
      </c>
      <c r="K24" s="5">
        <v>5</v>
      </c>
      <c r="L24" s="6">
        <f t="shared" si="14"/>
        <v>6.6666666666666666E-2</v>
      </c>
      <c r="M24" s="18">
        <f t="shared" ref="M24" si="19" xml:space="preserve"> (E24*5+G24*4+I24*3+K24*2)/C24</f>
        <v>3.7066666666666666</v>
      </c>
      <c r="N24" s="18">
        <v>16</v>
      </c>
      <c r="O24" s="19">
        <f t="shared" si="16"/>
        <v>0.93333333333333335</v>
      </c>
      <c r="P24" s="19">
        <f t="shared" si="17"/>
        <v>0.68</v>
      </c>
      <c r="Q24" t="s">
        <v>60</v>
      </c>
    </row>
    <row r="25" spans="1:17" ht="18.75" x14ac:dyDescent="0.3">
      <c r="A25" s="4" t="s">
        <v>12</v>
      </c>
      <c r="B25" s="4">
        <v>80</v>
      </c>
      <c r="C25" s="5">
        <f t="shared" si="18"/>
        <v>79</v>
      </c>
      <c r="D25" s="17">
        <f t="shared" si="10"/>
        <v>0.98750000000000004</v>
      </c>
      <c r="E25" s="5">
        <v>1</v>
      </c>
      <c r="F25" s="6">
        <f t="shared" si="11"/>
        <v>1.2658227848101266E-2</v>
      </c>
      <c r="G25" s="5">
        <v>51</v>
      </c>
      <c r="H25" s="6">
        <f t="shared" si="12"/>
        <v>0.64556962025316456</v>
      </c>
      <c r="I25" s="5">
        <v>16</v>
      </c>
      <c r="J25" s="6">
        <f t="shared" si="13"/>
        <v>0.20253164556962025</v>
      </c>
      <c r="K25" s="5">
        <v>11</v>
      </c>
      <c r="L25" s="6">
        <f t="shared" si="14"/>
        <v>0.13924050632911392</v>
      </c>
      <c r="M25" s="18">
        <f t="shared" si="15"/>
        <v>3.5316455696202533</v>
      </c>
      <c r="N25" s="18">
        <v>15</v>
      </c>
      <c r="O25" s="19">
        <f t="shared" si="16"/>
        <v>0.86075949367088611</v>
      </c>
      <c r="P25" s="19">
        <f t="shared" si="17"/>
        <v>0.65822784810126578</v>
      </c>
      <c r="Q25" t="s">
        <v>61</v>
      </c>
    </row>
    <row r="26" spans="1:17" ht="18.75" x14ac:dyDescent="0.3">
      <c r="A26" s="4" t="s">
        <v>17</v>
      </c>
      <c r="B26" s="4">
        <v>22</v>
      </c>
      <c r="C26" s="5">
        <f t="shared" si="18"/>
        <v>22</v>
      </c>
      <c r="D26" s="17">
        <f t="shared" si="10"/>
        <v>1</v>
      </c>
      <c r="E26" s="5">
        <v>0</v>
      </c>
      <c r="F26" s="6">
        <f t="shared" si="11"/>
        <v>0</v>
      </c>
      <c r="G26" s="5">
        <v>17</v>
      </c>
      <c r="H26" s="6">
        <f t="shared" si="12"/>
        <v>0.77272727272727271</v>
      </c>
      <c r="I26" s="5">
        <v>5</v>
      </c>
      <c r="J26" s="6">
        <f t="shared" si="13"/>
        <v>0.22727272727272727</v>
      </c>
      <c r="K26" s="5">
        <v>0</v>
      </c>
      <c r="L26" s="6">
        <f t="shared" si="14"/>
        <v>0</v>
      </c>
      <c r="M26" s="18">
        <f t="shared" si="15"/>
        <v>3.7727272727272729</v>
      </c>
      <c r="N26" s="18">
        <v>17</v>
      </c>
      <c r="O26" s="19">
        <f t="shared" si="16"/>
        <v>1</v>
      </c>
      <c r="P26" s="19">
        <f t="shared" si="17"/>
        <v>0.77272727272727271</v>
      </c>
    </row>
    <row r="27" spans="1:17" ht="18.75" x14ac:dyDescent="0.3">
      <c r="A27" s="4" t="s">
        <v>18</v>
      </c>
      <c r="B27" s="4">
        <v>43</v>
      </c>
      <c r="C27" s="5">
        <f t="shared" si="18"/>
        <v>43</v>
      </c>
      <c r="D27" s="17">
        <f t="shared" si="10"/>
        <v>1</v>
      </c>
      <c r="E27" s="5">
        <v>0</v>
      </c>
      <c r="F27" s="6">
        <f t="shared" si="11"/>
        <v>0</v>
      </c>
      <c r="G27" s="5">
        <v>22</v>
      </c>
      <c r="H27" s="6">
        <f t="shared" si="12"/>
        <v>0.51162790697674421</v>
      </c>
      <c r="I27" s="5">
        <v>10</v>
      </c>
      <c r="J27" s="6">
        <f t="shared" si="13"/>
        <v>0.23255813953488372</v>
      </c>
      <c r="K27" s="5">
        <v>11</v>
      </c>
      <c r="L27" s="6">
        <f t="shared" si="14"/>
        <v>0.2558139534883721</v>
      </c>
      <c r="M27" s="18">
        <f t="shared" si="15"/>
        <v>3.2558139534883721</v>
      </c>
      <c r="N27" s="18">
        <v>13</v>
      </c>
      <c r="O27" s="19">
        <f t="shared" si="16"/>
        <v>0.7441860465116279</v>
      </c>
      <c r="P27" s="19">
        <f t="shared" si="17"/>
        <v>0.51162790697674421</v>
      </c>
      <c r="Q27" t="s">
        <v>62</v>
      </c>
    </row>
    <row r="28" spans="1:17" ht="18.75" x14ac:dyDescent="0.3">
      <c r="A28" s="4" t="s">
        <v>28</v>
      </c>
      <c r="B28" s="4">
        <v>47</v>
      </c>
      <c r="C28" s="5">
        <f t="shared" si="18"/>
        <v>47</v>
      </c>
      <c r="D28" s="17">
        <f t="shared" si="10"/>
        <v>1</v>
      </c>
      <c r="E28" s="5">
        <v>1</v>
      </c>
      <c r="F28" s="6">
        <v>0</v>
      </c>
      <c r="G28" s="5">
        <v>31</v>
      </c>
      <c r="H28" s="6">
        <f t="shared" si="12"/>
        <v>0.65957446808510634</v>
      </c>
      <c r="I28" s="5">
        <v>10</v>
      </c>
      <c r="J28" s="6">
        <f t="shared" si="13"/>
        <v>0.21276595744680851</v>
      </c>
      <c r="K28" s="5">
        <v>5</v>
      </c>
      <c r="L28" s="6">
        <f t="shared" si="14"/>
        <v>0.10638297872340426</v>
      </c>
      <c r="M28" s="18">
        <f t="shared" ref="M28:M30" si="20" xml:space="preserve"> (E28*5+G28*4+I28*3+K28*2)/C28</f>
        <v>3.5957446808510638</v>
      </c>
      <c r="N28" s="18">
        <v>15</v>
      </c>
      <c r="O28" s="19">
        <f t="shared" si="16"/>
        <v>0.8936170212765957</v>
      </c>
      <c r="P28" s="19">
        <f t="shared" si="17"/>
        <v>0.68085106382978722</v>
      </c>
      <c r="Q28" t="s">
        <v>63</v>
      </c>
    </row>
    <row r="29" spans="1:17" ht="18.75" x14ac:dyDescent="0.3">
      <c r="A29" s="7" t="s">
        <v>13</v>
      </c>
      <c r="B29" s="7">
        <f>SUM(B21:B28)</f>
        <v>428</v>
      </c>
      <c r="C29" s="8">
        <f>SUM(C21:C28)</f>
        <v>427</v>
      </c>
      <c r="D29" s="12">
        <f>C29/B29</f>
        <v>0.99766355140186913</v>
      </c>
      <c r="E29" s="8">
        <f>SUM(E21:E28)</f>
        <v>28</v>
      </c>
      <c r="F29" s="13">
        <f>E29/C29</f>
        <v>6.5573770491803282E-2</v>
      </c>
      <c r="G29" s="8">
        <f>SUM(G21:G28)</f>
        <v>266</v>
      </c>
      <c r="H29" s="13">
        <f t="shared" si="12"/>
        <v>0.62295081967213117</v>
      </c>
      <c r="I29" s="8">
        <f>SUM(I21:I28)</f>
        <v>92</v>
      </c>
      <c r="J29" s="13">
        <f t="shared" si="13"/>
        <v>0.21545667447306791</v>
      </c>
      <c r="K29" s="8">
        <f>SUM(K21:K28)</f>
        <v>41</v>
      </c>
      <c r="L29" s="13">
        <f t="shared" si="14"/>
        <v>9.6018735362997654E-2</v>
      </c>
      <c r="M29" s="9">
        <f t="shared" si="20"/>
        <v>3.6580796252927401</v>
      </c>
      <c r="N29" s="9">
        <f>AVERAGE(N21:N28)</f>
        <v>15.75</v>
      </c>
      <c r="O29" s="12">
        <f t="shared" si="16"/>
        <v>0.90398126463700235</v>
      </c>
      <c r="P29" s="12">
        <f t="shared" si="17"/>
        <v>0.68852459016393441</v>
      </c>
    </row>
    <row r="30" spans="1:17" ht="18.75" x14ac:dyDescent="0.3">
      <c r="A30" s="10" t="s">
        <v>14</v>
      </c>
      <c r="B30" s="10">
        <v>28616</v>
      </c>
      <c r="C30" s="10">
        <v>28533</v>
      </c>
      <c r="D30" s="14">
        <f>C30/B30</f>
        <v>0.9970995247414034</v>
      </c>
      <c r="E30" s="10">
        <v>1828</v>
      </c>
      <c r="F30" s="15">
        <f>E30/C30</f>
        <v>6.4066168997301373E-2</v>
      </c>
      <c r="G30" s="10">
        <v>16185</v>
      </c>
      <c r="H30" s="15">
        <f t="shared" si="12"/>
        <v>0.56723793502260544</v>
      </c>
      <c r="I30" s="10">
        <v>6548</v>
      </c>
      <c r="J30" s="15">
        <f t="shared" si="13"/>
        <v>0.22948866225072723</v>
      </c>
      <c r="K30" s="10">
        <v>3964</v>
      </c>
      <c r="L30" s="15">
        <f t="shared" si="14"/>
        <v>0.13892685662215681</v>
      </c>
      <c r="M30" s="16">
        <f t="shared" si="20"/>
        <v>3.5556022850734239</v>
      </c>
      <c r="N30" s="10"/>
      <c r="O30" s="14">
        <f t="shared" si="16"/>
        <v>0.86107314337784324</v>
      </c>
      <c r="P30" s="14">
        <f t="shared" si="17"/>
        <v>0.63130410401990678</v>
      </c>
    </row>
    <row r="34" spans="1:17" ht="18.75" x14ac:dyDescent="0.3">
      <c r="A34" s="36" t="s">
        <v>24</v>
      </c>
      <c r="B34" s="36"/>
      <c r="C34" s="36"/>
      <c r="D34" s="1" t="s">
        <v>79</v>
      </c>
    </row>
    <row r="36" spans="1:17" ht="18.75" x14ac:dyDescent="0.25">
      <c r="A36" s="37" t="s">
        <v>1</v>
      </c>
      <c r="B36" s="38" t="s">
        <v>2</v>
      </c>
      <c r="C36" s="40" t="s">
        <v>3</v>
      </c>
      <c r="D36" s="40"/>
      <c r="E36" s="41">
        <v>5</v>
      </c>
      <c r="F36" s="42"/>
      <c r="G36" s="41">
        <v>4</v>
      </c>
      <c r="H36" s="42"/>
      <c r="I36" s="41">
        <v>3</v>
      </c>
      <c r="J36" s="42"/>
      <c r="K36" s="41">
        <v>2</v>
      </c>
      <c r="L36" s="42"/>
      <c r="M36" s="34" t="s">
        <v>4</v>
      </c>
      <c r="N36" s="34" t="s">
        <v>5</v>
      </c>
      <c r="O36" s="34" t="s">
        <v>6</v>
      </c>
      <c r="P36" s="34" t="s">
        <v>7</v>
      </c>
    </row>
    <row r="37" spans="1:17" ht="37.5" x14ac:dyDescent="0.25">
      <c r="A37" s="37"/>
      <c r="B37" s="39"/>
      <c r="C37" s="2" t="s">
        <v>8</v>
      </c>
      <c r="D37" s="2" t="s">
        <v>9</v>
      </c>
      <c r="E37" s="3" t="s">
        <v>8</v>
      </c>
      <c r="F37" s="3" t="s">
        <v>9</v>
      </c>
      <c r="G37" s="3" t="s">
        <v>8</v>
      </c>
      <c r="H37" s="3" t="s">
        <v>9</v>
      </c>
      <c r="I37" s="3" t="s">
        <v>8</v>
      </c>
      <c r="J37" s="3" t="s">
        <v>9</v>
      </c>
      <c r="K37" s="3" t="s">
        <v>8</v>
      </c>
      <c r="L37" s="3" t="s">
        <v>9</v>
      </c>
      <c r="M37" s="35"/>
      <c r="N37" s="35"/>
      <c r="O37" s="35"/>
      <c r="P37" s="35"/>
    </row>
    <row r="38" spans="1:17" ht="18.75" x14ac:dyDescent="0.3">
      <c r="A38" s="4" t="s">
        <v>10</v>
      </c>
      <c r="B38" s="4">
        <v>43</v>
      </c>
      <c r="C38" s="5">
        <f>E38+G38+I38+K38</f>
        <v>43</v>
      </c>
      <c r="D38" s="17">
        <f t="shared" ref="D38:D45" si="21">C38/B38</f>
        <v>1</v>
      </c>
      <c r="E38" s="5">
        <v>10</v>
      </c>
      <c r="F38" s="6">
        <f t="shared" ref="F38:F44" si="22">E38/$C38</f>
        <v>0.23255813953488372</v>
      </c>
      <c r="G38" s="5">
        <v>32</v>
      </c>
      <c r="H38" s="6">
        <f t="shared" ref="H38:H47" si="23">G38/$C38</f>
        <v>0.7441860465116279</v>
      </c>
      <c r="I38" s="5">
        <v>1</v>
      </c>
      <c r="J38" s="6">
        <f t="shared" ref="J38:J47" si="24">I38/$C38</f>
        <v>2.3255813953488372E-2</v>
      </c>
      <c r="K38" s="5">
        <v>0</v>
      </c>
      <c r="L38" s="6">
        <f t="shared" ref="L38:L47" si="25">K38/$C38</f>
        <v>0</v>
      </c>
      <c r="M38" s="18">
        <f t="shared" ref="M38:M47" si="26" xml:space="preserve"> (E38*5+G38*4+I38*3+K38*2)/C38</f>
        <v>4.2093023255813957</v>
      </c>
      <c r="N38" s="18">
        <v>18.5</v>
      </c>
      <c r="O38" s="19">
        <f t="shared" ref="O38:O47" si="27">(C38-K38)/C38</f>
        <v>1</v>
      </c>
      <c r="P38" s="19">
        <f t="shared" ref="P38:P47" si="28">(E38+G38)/C38</f>
        <v>0.97674418604651159</v>
      </c>
    </row>
    <row r="39" spans="1:17" ht="18.75" x14ac:dyDescent="0.3">
      <c r="A39" s="4" t="s">
        <v>11</v>
      </c>
      <c r="B39" s="4">
        <v>56</v>
      </c>
      <c r="C39" s="5">
        <f t="shared" ref="C39:C45" si="29">E39+G39+I39+K39</f>
        <v>56</v>
      </c>
      <c r="D39" s="17">
        <f t="shared" si="21"/>
        <v>1</v>
      </c>
      <c r="E39" s="5">
        <v>3</v>
      </c>
      <c r="F39" s="6">
        <f t="shared" si="22"/>
        <v>5.3571428571428568E-2</v>
      </c>
      <c r="G39" s="5">
        <v>36</v>
      </c>
      <c r="H39" s="6">
        <f t="shared" si="23"/>
        <v>0.6428571428571429</v>
      </c>
      <c r="I39" s="5">
        <v>16</v>
      </c>
      <c r="J39" s="6">
        <f t="shared" si="24"/>
        <v>0.2857142857142857</v>
      </c>
      <c r="K39" s="5">
        <v>1</v>
      </c>
      <c r="L39" s="6">
        <f t="shared" si="25"/>
        <v>1.7857142857142856E-2</v>
      </c>
      <c r="M39" s="18">
        <f t="shared" si="26"/>
        <v>3.7321428571428572</v>
      </c>
      <c r="N39" s="18">
        <v>15.5</v>
      </c>
      <c r="O39" s="19">
        <f t="shared" si="27"/>
        <v>0.9821428571428571</v>
      </c>
      <c r="P39" s="19">
        <f t="shared" si="28"/>
        <v>0.6964285714285714</v>
      </c>
      <c r="Q39" t="s">
        <v>76</v>
      </c>
    </row>
    <row r="40" spans="1:17" ht="18.75" x14ac:dyDescent="0.3">
      <c r="A40" s="4" t="s">
        <v>15</v>
      </c>
      <c r="B40" s="4">
        <v>62</v>
      </c>
      <c r="C40" s="5">
        <f t="shared" si="29"/>
        <v>62</v>
      </c>
      <c r="D40" s="17">
        <f t="shared" si="21"/>
        <v>1</v>
      </c>
      <c r="E40" s="5">
        <v>6</v>
      </c>
      <c r="F40" s="6">
        <f t="shared" si="22"/>
        <v>9.6774193548387094E-2</v>
      </c>
      <c r="G40" s="5">
        <v>39</v>
      </c>
      <c r="H40" s="6">
        <f t="shared" si="23"/>
        <v>0.62903225806451613</v>
      </c>
      <c r="I40" s="5">
        <v>17</v>
      </c>
      <c r="J40" s="6">
        <f t="shared" si="24"/>
        <v>0.27419354838709675</v>
      </c>
      <c r="K40" s="5">
        <v>0</v>
      </c>
      <c r="L40" s="6">
        <f t="shared" si="25"/>
        <v>0</v>
      </c>
      <c r="M40" s="18">
        <f t="shared" si="26"/>
        <v>3.8225806451612905</v>
      </c>
      <c r="N40" s="18">
        <v>15.5</v>
      </c>
      <c r="O40" s="19">
        <f t="shared" si="27"/>
        <v>1</v>
      </c>
      <c r="P40" s="19">
        <f t="shared" si="28"/>
        <v>0.72580645161290325</v>
      </c>
    </row>
    <row r="41" spans="1:17" ht="18.75" x14ac:dyDescent="0.3">
      <c r="A41" s="4" t="s">
        <v>16</v>
      </c>
      <c r="B41" s="4">
        <v>75</v>
      </c>
      <c r="C41" s="5">
        <f t="shared" si="29"/>
        <v>75</v>
      </c>
      <c r="D41" s="17">
        <f t="shared" si="21"/>
        <v>1</v>
      </c>
      <c r="E41" s="5">
        <v>7</v>
      </c>
      <c r="F41" s="6">
        <f t="shared" si="22"/>
        <v>9.3333333333333338E-2</v>
      </c>
      <c r="G41" s="5">
        <v>46</v>
      </c>
      <c r="H41" s="6">
        <f t="shared" si="23"/>
        <v>0.61333333333333329</v>
      </c>
      <c r="I41" s="5">
        <v>22</v>
      </c>
      <c r="J41" s="6">
        <f t="shared" si="24"/>
        <v>0.29333333333333333</v>
      </c>
      <c r="K41" s="5">
        <v>0</v>
      </c>
      <c r="L41" s="6">
        <f t="shared" si="25"/>
        <v>0</v>
      </c>
      <c r="M41" s="18">
        <f t="shared" si="26"/>
        <v>3.8</v>
      </c>
      <c r="N41" s="18">
        <v>15.5</v>
      </c>
      <c r="O41" s="19">
        <f t="shared" si="27"/>
        <v>1</v>
      </c>
      <c r="P41" s="19">
        <f t="shared" si="28"/>
        <v>0.70666666666666667</v>
      </c>
    </row>
    <row r="42" spans="1:17" ht="18.75" x14ac:dyDescent="0.3">
      <c r="A42" s="4" t="s">
        <v>12</v>
      </c>
      <c r="B42" s="4">
        <v>80</v>
      </c>
      <c r="C42" s="5">
        <f t="shared" si="29"/>
        <v>80</v>
      </c>
      <c r="D42" s="17">
        <f t="shared" si="21"/>
        <v>1</v>
      </c>
      <c r="E42" s="5">
        <v>1</v>
      </c>
      <c r="F42" s="6">
        <f t="shared" si="22"/>
        <v>1.2500000000000001E-2</v>
      </c>
      <c r="G42" s="5">
        <v>56</v>
      </c>
      <c r="H42" s="6">
        <f t="shared" si="23"/>
        <v>0.7</v>
      </c>
      <c r="I42" s="5">
        <v>21</v>
      </c>
      <c r="J42" s="6">
        <f t="shared" si="24"/>
        <v>0.26250000000000001</v>
      </c>
      <c r="K42" s="5">
        <v>2</v>
      </c>
      <c r="L42" s="6">
        <f t="shared" si="25"/>
        <v>2.5000000000000001E-2</v>
      </c>
      <c r="M42" s="18">
        <f t="shared" si="26"/>
        <v>3.7</v>
      </c>
      <c r="N42" s="18">
        <v>14.5</v>
      </c>
      <c r="O42" s="19">
        <f t="shared" si="27"/>
        <v>0.97499999999999998</v>
      </c>
      <c r="P42" s="19">
        <f t="shared" si="28"/>
        <v>0.71250000000000002</v>
      </c>
      <c r="Q42" t="s">
        <v>77</v>
      </c>
    </row>
    <row r="43" spans="1:17" ht="18.75" x14ac:dyDescent="0.3">
      <c r="A43" s="4" t="s">
        <v>17</v>
      </c>
      <c r="B43" s="4">
        <v>22</v>
      </c>
      <c r="C43" s="5">
        <f t="shared" si="29"/>
        <v>22</v>
      </c>
      <c r="D43" s="17">
        <f t="shared" si="21"/>
        <v>1</v>
      </c>
      <c r="E43" s="5">
        <v>0</v>
      </c>
      <c r="F43" s="6">
        <f t="shared" si="22"/>
        <v>0</v>
      </c>
      <c r="G43" s="5">
        <v>17</v>
      </c>
      <c r="H43" s="6">
        <f t="shared" si="23"/>
        <v>0.77272727272727271</v>
      </c>
      <c r="I43" s="5">
        <v>5</v>
      </c>
      <c r="J43" s="6">
        <f t="shared" si="24"/>
        <v>0.22727272727272727</v>
      </c>
      <c r="K43" s="5">
        <v>0</v>
      </c>
      <c r="L43" s="6">
        <f t="shared" si="25"/>
        <v>0</v>
      </c>
      <c r="M43" s="18">
        <f t="shared" si="26"/>
        <v>3.7727272727272729</v>
      </c>
      <c r="N43" s="18">
        <v>17</v>
      </c>
      <c r="O43" s="19">
        <f t="shared" si="27"/>
        <v>1</v>
      </c>
      <c r="P43" s="19">
        <f t="shared" si="28"/>
        <v>0.77272727272727271</v>
      </c>
    </row>
    <row r="44" spans="1:17" ht="18.75" x14ac:dyDescent="0.3">
      <c r="A44" s="4" t="s">
        <v>18</v>
      </c>
      <c r="B44" s="4">
        <v>43</v>
      </c>
      <c r="C44" s="5">
        <f t="shared" si="29"/>
        <v>43</v>
      </c>
      <c r="D44" s="17">
        <f t="shared" si="21"/>
        <v>1</v>
      </c>
      <c r="E44" s="5">
        <v>0</v>
      </c>
      <c r="F44" s="6">
        <f t="shared" si="22"/>
        <v>0</v>
      </c>
      <c r="G44" s="5">
        <v>28</v>
      </c>
      <c r="H44" s="6">
        <f t="shared" si="23"/>
        <v>0.65116279069767447</v>
      </c>
      <c r="I44" s="5">
        <v>12</v>
      </c>
      <c r="J44" s="6">
        <f t="shared" si="24"/>
        <v>0.27906976744186046</v>
      </c>
      <c r="K44" s="5">
        <v>3</v>
      </c>
      <c r="L44" s="6">
        <f t="shared" si="25"/>
        <v>6.9767441860465115E-2</v>
      </c>
      <c r="M44" s="18">
        <f t="shared" si="26"/>
        <v>3.5813953488372094</v>
      </c>
      <c r="N44" s="18">
        <v>15</v>
      </c>
      <c r="O44" s="19">
        <f t="shared" si="27"/>
        <v>0.93023255813953487</v>
      </c>
      <c r="P44" s="19">
        <f t="shared" si="28"/>
        <v>0.65116279069767447</v>
      </c>
      <c r="Q44" t="s">
        <v>78</v>
      </c>
    </row>
    <row r="45" spans="1:17" ht="18.75" x14ac:dyDescent="0.3">
      <c r="A45" s="4" t="s">
        <v>28</v>
      </c>
      <c r="B45" s="4">
        <v>47</v>
      </c>
      <c r="C45" s="5">
        <f t="shared" si="29"/>
        <v>47</v>
      </c>
      <c r="D45" s="17">
        <f t="shared" si="21"/>
        <v>1</v>
      </c>
      <c r="E45" s="5">
        <v>1</v>
      </c>
      <c r="F45" s="6">
        <v>0</v>
      </c>
      <c r="G45" s="5">
        <v>32</v>
      </c>
      <c r="H45" s="6">
        <f t="shared" si="23"/>
        <v>0.68085106382978722</v>
      </c>
      <c r="I45" s="5">
        <v>14</v>
      </c>
      <c r="J45" s="6">
        <f t="shared" si="24"/>
        <v>0.2978723404255319</v>
      </c>
      <c r="K45" s="5">
        <v>0</v>
      </c>
      <c r="L45" s="6">
        <f t="shared" si="25"/>
        <v>0</v>
      </c>
      <c r="M45" s="18">
        <f t="shared" si="26"/>
        <v>3.7234042553191489</v>
      </c>
      <c r="N45" s="18">
        <v>15</v>
      </c>
      <c r="O45" s="19">
        <f t="shared" si="27"/>
        <v>1</v>
      </c>
      <c r="P45" s="19">
        <f t="shared" si="28"/>
        <v>0.7021276595744681</v>
      </c>
    </row>
    <row r="46" spans="1:17" ht="18.75" x14ac:dyDescent="0.3">
      <c r="A46" s="7" t="s">
        <v>13</v>
      </c>
      <c r="B46" s="7">
        <f>SUM(B38:B45)</f>
        <v>428</v>
      </c>
      <c r="C46" s="8">
        <f>SUM(C38:C45)</f>
        <v>428</v>
      </c>
      <c r="D46" s="12">
        <f>C46/B46</f>
        <v>1</v>
      </c>
      <c r="E46" s="8">
        <f>SUM(E38:E45)</f>
        <v>28</v>
      </c>
      <c r="F46" s="13">
        <f>E46/C46</f>
        <v>6.5420560747663545E-2</v>
      </c>
      <c r="G46" s="8">
        <f>SUM(G38:G45)</f>
        <v>286</v>
      </c>
      <c r="H46" s="13">
        <f t="shared" si="23"/>
        <v>0.66822429906542058</v>
      </c>
      <c r="I46" s="8">
        <f>SUM(I38:I45)</f>
        <v>108</v>
      </c>
      <c r="J46" s="13">
        <f t="shared" si="24"/>
        <v>0.25233644859813081</v>
      </c>
      <c r="K46" s="8">
        <f>SUM(K38:K45)</f>
        <v>6</v>
      </c>
      <c r="L46" s="13">
        <f t="shared" si="25"/>
        <v>1.4018691588785047E-2</v>
      </c>
      <c r="M46" s="9">
        <f t="shared" si="26"/>
        <v>3.7850467289719627</v>
      </c>
      <c r="N46" s="9">
        <f>AVERAGE(N38:N45)</f>
        <v>15.8125</v>
      </c>
      <c r="O46" s="12">
        <f t="shared" si="27"/>
        <v>0.98598130841121501</v>
      </c>
      <c r="P46" s="12">
        <f t="shared" si="28"/>
        <v>0.73364485981308414</v>
      </c>
    </row>
    <row r="47" spans="1:17" ht="18.75" x14ac:dyDescent="0.3">
      <c r="A47" s="10" t="s">
        <v>14</v>
      </c>
      <c r="B47" s="10">
        <v>28616</v>
      </c>
      <c r="C47" s="10">
        <v>28533</v>
      </c>
      <c r="D47" s="14">
        <f>C47/B47</f>
        <v>0.9970995247414034</v>
      </c>
      <c r="E47" s="10">
        <v>1828</v>
      </c>
      <c r="F47" s="15">
        <f>E47/C47</f>
        <v>6.4066168997301373E-2</v>
      </c>
      <c r="G47" s="10">
        <v>16185</v>
      </c>
      <c r="H47" s="15">
        <f t="shared" si="23"/>
        <v>0.56723793502260544</v>
      </c>
      <c r="I47" s="10">
        <v>6548</v>
      </c>
      <c r="J47" s="15">
        <f t="shared" si="24"/>
        <v>0.22948866225072723</v>
      </c>
      <c r="K47" s="10">
        <v>3964</v>
      </c>
      <c r="L47" s="15">
        <f t="shared" si="25"/>
        <v>0.13892685662215681</v>
      </c>
      <c r="M47" s="16">
        <f t="shared" si="26"/>
        <v>3.5556022850734239</v>
      </c>
      <c r="N47" s="10"/>
      <c r="O47" s="14">
        <f t="shared" si="27"/>
        <v>0.86107314337784324</v>
      </c>
      <c r="P47" s="14">
        <f t="shared" si="28"/>
        <v>0.63130410401990678</v>
      </c>
    </row>
  </sheetData>
  <mergeCells count="36">
    <mergeCell ref="O36:O37"/>
    <mergeCell ref="P36:P37"/>
    <mergeCell ref="G36:H36"/>
    <mergeCell ref="I36:J36"/>
    <mergeCell ref="K36:L36"/>
    <mergeCell ref="M36:M37"/>
    <mergeCell ref="N36:N37"/>
    <mergeCell ref="A34:C34"/>
    <mergeCell ref="A36:A37"/>
    <mergeCell ref="B36:B37"/>
    <mergeCell ref="C36:D36"/>
    <mergeCell ref="E36:F36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17:C17"/>
    <mergeCell ref="A19:A20"/>
    <mergeCell ref="B19:B20"/>
    <mergeCell ref="C19:D19"/>
    <mergeCell ref="E19:F19"/>
    <mergeCell ref="O19:O20"/>
    <mergeCell ref="P19:P20"/>
    <mergeCell ref="G19:H19"/>
    <mergeCell ref="I19:J19"/>
    <mergeCell ref="K19:L19"/>
    <mergeCell ref="M19:M20"/>
    <mergeCell ref="N19:N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Q64"/>
  <sheetViews>
    <sheetView tabSelected="1" topLeftCell="A23" zoomScale="85" zoomScaleNormal="85" workbookViewId="0">
      <selection activeCell="O39" sqref="O39:P46"/>
    </sheetView>
  </sheetViews>
  <sheetFormatPr defaultRowHeight="15" x14ac:dyDescent="0.25"/>
  <cols>
    <col min="1" max="1" width="12.5703125" customWidth="1"/>
    <col min="3" max="3" width="10.42578125" bestFit="1" customWidth="1"/>
    <col min="4" max="4" width="11.7109375" customWidth="1"/>
    <col min="6" max="6" width="9.5703125" customWidth="1"/>
    <col min="8" max="8" width="10.28515625" bestFit="1" customWidth="1"/>
    <col min="10" max="10" width="10.28515625" bestFit="1" customWidth="1"/>
    <col min="12" max="12" width="10.28515625" bestFit="1" customWidth="1"/>
    <col min="14" max="14" width="13.5703125" customWidth="1"/>
    <col min="15" max="15" width="12.140625" customWidth="1"/>
    <col min="16" max="16" width="10.28515625" bestFit="1" customWidth="1"/>
  </cols>
  <sheetData>
    <row r="1" spans="1:17" ht="18.75" x14ac:dyDescent="0.3">
      <c r="A1" s="36" t="s">
        <v>20</v>
      </c>
      <c r="B1" s="36"/>
      <c r="C1" s="36"/>
      <c r="D1" s="1">
        <v>45076</v>
      </c>
    </row>
    <row r="3" spans="1:17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7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7" ht="18.75" x14ac:dyDescent="0.3">
      <c r="A5" s="4" t="s">
        <v>10</v>
      </c>
      <c r="B5" s="4">
        <v>10</v>
      </c>
      <c r="C5" s="5">
        <f>E5+G5+I5+K5</f>
        <v>10</v>
      </c>
      <c r="D5" s="17">
        <f t="shared" ref="D5:D12" si="0">C5/B5</f>
        <v>1</v>
      </c>
      <c r="E5" s="5">
        <v>1</v>
      </c>
      <c r="F5" s="6">
        <f t="shared" ref="F5:F12" si="1">E5/$C5</f>
        <v>0.1</v>
      </c>
      <c r="G5" s="5">
        <v>8</v>
      </c>
      <c r="H5" s="6">
        <f t="shared" ref="H5:H14" si="2">G5/$C5</f>
        <v>0.8</v>
      </c>
      <c r="I5" s="5">
        <v>1</v>
      </c>
      <c r="J5" s="6">
        <f t="shared" ref="J5:J14" si="3">I5/$C5</f>
        <v>0.1</v>
      </c>
      <c r="K5" s="5">
        <v>0</v>
      </c>
      <c r="L5" s="6">
        <f t="shared" ref="L5:L14" si="4">K5/$C5</f>
        <v>0</v>
      </c>
      <c r="M5" s="18">
        <f t="shared" ref="M5:M12" si="5" xml:space="preserve"> (E5*5+G5*4+I5*3+K5*2)/C5</f>
        <v>4</v>
      </c>
      <c r="N5" s="18">
        <v>28</v>
      </c>
      <c r="O5" s="19">
        <f t="shared" ref="O5:O14" si="6">(C5-K5)/C5</f>
        <v>1</v>
      </c>
      <c r="P5" s="19">
        <f t="shared" ref="P5:P14" si="7">(E5+G5)/C5</f>
        <v>0.9</v>
      </c>
    </row>
    <row r="6" spans="1:17" ht="18.75" x14ac:dyDescent="0.3">
      <c r="A6" s="4" t="s">
        <v>11</v>
      </c>
      <c r="B6" s="4">
        <v>3</v>
      </c>
      <c r="C6" s="5">
        <f t="shared" ref="C6:C12" si="8">E6+G6+I6+K6</f>
        <v>3</v>
      </c>
      <c r="D6" s="17">
        <f t="shared" si="0"/>
        <v>1</v>
      </c>
      <c r="E6" s="5">
        <v>0</v>
      </c>
      <c r="F6" s="6">
        <f t="shared" si="1"/>
        <v>0</v>
      </c>
      <c r="G6" s="5">
        <v>1</v>
      </c>
      <c r="H6" s="6">
        <f t="shared" si="2"/>
        <v>0.33333333333333331</v>
      </c>
      <c r="I6" s="5">
        <v>2</v>
      </c>
      <c r="J6" s="6">
        <f t="shared" si="3"/>
        <v>0.66666666666666663</v>
      </c>
      <c r="K6" s="5">
        <v>0</v>
      </c>
      <c r="L6" s="6">
        <f t="shared" si="4"/>
        <v>0</v>
      </c>
      <c r="M6" s="18">
        <f t="shared" si="5"/>
        <v>3.3333333333333335</v>
      </c>
      <c r="N6" s="18">
        <v>18</v>
      </c>
      <c r="O6" s="19">
        <f t="shared" si="6"/>
        <v>1</v>
      </c>
      <c r="P6" s="19">
        <f t="shared" si="7"/>
        <v>0.33333333333333331</v>
      </c>
    </row>
    <row r="7" spans="1:17" ht="18.75" x14ac:dyDescent="0.3">
      <c r="A7" s="4" t="s">
        <v>15</v>
      </c>
      <c r="B7" s="4">
        <v>8</v>
      </c>
      <c r="C7" s="5">
        <f t="shared" si="8"/>
        <v>8</v>
      </c>
      <c r="D7" s="17">
        <f t="shared" si="0"/>
        <v>1</v>
      </c>
      <c r="E7" s="5">
        <v>0</v>
      </c>
      <c r="F7" s="6">
        <f t="shared" si="1"/>
        <v>0</v>
      </c>
      <c r="G7" s="5">
        <v>3</v>
      </c>
      <c r="H7" s="6">
        <f t="shared" si="2"/>
        <v>0.375</v>
      </c>
      <c r="I7" s="5">
        <v>2</v>
      </c>
      <c r="J7" s="6">
        <f t="shared" si="3"/>
        <v>0.25</v>
      </c>
      <c r="K7" s="5">
        <v>3</v>
      </c>
      <c r="L7" s="6">
        <f t="shared" si="4"/>
        <v>0.375</v>
      </c>
      <c r="M7" s="18">
        <f t="shared" si="5"/>
        <v>3</v>
      </c>
      <c r="N7" s="18">
        <v>19</v>
      </c>
      <c r="O7" s="19">
        <f t="shared" si="6"/>
        <v>0.625</v>
      </c>
      <c r="P7" s="19">
        <f t="shared" si="7"/>
        <v>0.375</v>
      </c>
      <c r="Q7" t="s">
        <v>47</v>
      </c>
    </row>
    <row r="8" spans="1:17" ht="18.75" x14ac:dyDescent="0.3">
      <c r="A8" s="4" t="s">
        <v>16</v>
      </c>
      <c r="B8" s="4">
        <v>20</v>
      </c>
      <c r="C8" s="5">
        <f t="shared" si="8"/>
        <v>20</v>
      </c>
      <c r="D8" s="17">
        <f t="shared" si="0"/>
        <v>1</v>
      </c>
      <c r="E8" s="5">
        <v>0</v>
      </c>
      <c r="F8" s="6">
        <f t="shared" si="1"/>
        <v>0</v>
      </c>
      <c r="G8" s="5">
        <v>8</v>
      </c>
      <c r="H8" s="6">
        <f t="shared" si="2"/>
        <v>0.4</v>
      </c>
      <c r="I8" s="5">
        <v>11</v>
      </c>
      <c r="J8" s="6">
        <f t="shared" si="3"/>
        <v>0.55000000000000004</v>
      </c>
      <c r="K8" s="5">
        <v>1</v>
      </c>
      <c r="L8" s="6">
        <f t="shared" si="4"/>
        <v>0.05</v>
      </c>
      <c r="M8" s="18">
        <f t="shared" si="5"/>
        <v>3.35</v>
      </c>
      <c r="N8" s="18">
        <v>23</v>
      </c>
      <c r="O8" s="19">
        <f t="shared" si="6"/>
        <v>0.95</v>
      </c>
      <c r="P8" s="19">
        <f t="shared" si="7"/>
        <v>0.4</v>
      </c>
      <c r="Q8" t="s">
        <v>48</v>
      </c>
    </row>
    <row r="9" spans="1:17" ht="18.75" x14ac:dyDescent="0.3">
      <c r="A9" s="4" t="s">
        <v>12</v>
      </c>
      <c r="B9" s="4">
        <v>12</v>
      </c>
      <c r="C9" s="5">
        <f t="shared" si="8"/>
        <v>12</v>
      </c>
      <c r="D9" s="17">
        <f t="shared" si="0"/>
        <v>1</v>
      </c>
      <c r="E9" s="5">
        <v>0</v>
      </c>
      <c r="F9" s="6">
        <f t="shared" si="1"/>
        <v>0</v>
      </c>
      <c r="G9" s="5">
        <v>0</v>
      </c>
      <c r="H9" s="6">
        <f t="shared" si="2"/>
        <v>0</v>
      </c>
      <c r="I9" s="5">
        <v>10</v>
      </c>
      <c r="J9" s="6">
        <f t="shared" si="3"/>
        <v>0.83333333333333337</v>
      </c>
      <c r="K9" s="5">
        <v>2</v>
      </c>
      <c r="L9" s="6">
        <f t="shared" si="4"/>
        <v>0.16666666666666666</v>
      </c>
      <c r="M9" s="18">
        <f t="shared" ref="M9" si="9" xml:space="preserve"> (E9*5+G9*4+I9*3+K9*2)/C9</f>
        <v>2.8333333333333335</v>
      </c>
      <c r="N9" s="18">
        <v>16</v>
      </c>
      <c r="O9" s="19">
        <f t="shared" si="6"/>
        <v>0.83333333333333337</v>
      </c>
      <c r="P9" s="19">
        <f t="shared" si="7"/>
        <v>0</v>
      </c>
      <c r="Q9" t="s">
        <v>49</v>
      </c>
    </row>
    <row r="10" spans="1:17" ht="18.75" x14ac:dyDescent="0.3">
      <c r="A10" s="4" t="s">
        <v>17</v>
      </c>
      <c r="B10" s="4">
        <v>2</v>
      </c>
      <c r="C10" s="5">
        <f t="shared" si="8"/>
        <v>2</v>
      </c>
      <c r="D10" s="17">
        <f t="shared" si="0"/>
        <v>1</v>
      </c>
      <c r="E10" s="5">
        <v>0</v>
      </c>
      <c r="F10" s="6">
        <f t="shared" si="1"/>
        <v>0</v>
      </c>
      <c r="G10" s="5">
        <v>1</v>
      </c>
      <c r="H10" s="6">
        <f t="shared" si="2"/>
        <v>0.5</v>
      </c>
      <c r="I10" s="5">
        <v>1</v>
      </c>
      <c r="J10" s="6">
        <f t="shared" si="3"/>
        <v>0.5</v>
      </c>
      <c r="K10" s="5">
        <v>0</v>
      </c>
      <c r="L10" s="6">
        <f t="shared" si="4"/>
        <v>0</v>
      </c>
      <c r="M10" s="18">
        <f t="shared" si="5"/>
        <v>3.5</v>
      </c>
      <c r="N10" s="18">
        <v>22</v>
      </c>
      <c r="O10" s="19">
        <f t="shared" si="6"/>
        <v>1</v>
      </c>
      <c r="P10" s="19">
        <f t="shared" si="7"/>
        <v>0.5</v>
      </c>
    </row>
    <row r="11" spans="1:17" ht="18.75" x14ac:dyDescent="0.3">
      <c r="A11" s="4" t="s">
        <v>18</v>
      </c>
      <c r="B11" s="4">
        <v>6</v>
      </c>
      <c r="C11" s="5">
        <f t="shared" si="8"/>
        <v>6</v>
      </c>
      <c r="D11" s="17">
        <f t="shared" si="0"/>
        <v>1</v>
      </c>
      <c r="E11" s="5">
        <v>0</v>
      </c>
      <c r="F11" s="6">
        <f t="shared" si="1"/>
        <v>0</v>
      </c>
      <c r="G11" s="5">
        <v>0</v>
      </c>
      <c r="H11" s="6">
        <f t="shared" si="2"/>
        <v>0</v>
      </c>
      <c r="I11" s="5">
        <v>3</v>
      </c>
      <c r="J11" s="6">
        <f t="shared" si="3"/>
        <v>0.5</v>
      </c>
      <c r="K11" s="5">
        <v>3</v>
      </c>
      <c r="L11" s="6">
        <f t="shared" si="4"/>
        <v>0.5</v>
      </c>
      <c r="M11" s="18">
        <f t="shared" si="5"/>
        <v>2.5</v>
      </c>
      <c r="N11" s="18">
        <v>13</v>
      </c>
      <c r="O11" s="19">
        <f t="shared" si="6"/>
        <v>0.5</v>
      </c>
      <c r="P11" s="19">
        <f t="shared" si="7"/>
        <v>0</v>
      </c>
      <c r="Q11" t="s">
        <v>50</v>
      </c>
    </row>
    <row r="12" spans="1:17" ht="18.75" x14ac:dyDescent="0.3">
      <c r="A12" s="4" t="s">
        <v>28</v>
      </c>
      <c r="B12" s="4">
        <v>4</v>
      </c>
      <c r="C12" s="5">
        <f t="shared" si="8"/>
        <v>4</v>
      </c>
      <c r="D12" s="17">
        <f t="shared" si="0"/>
        <v>1</v>
      </c>
      <c r="E12" s="5">
        <v>0</v>
      </c>
      <c r="F12" s="6">
        <f t="shared" si="1"/>
        <v>0</v>
      </c>
      <c r="G12" s="5">
        <v>2</v>
      </c>
      <c r="H12" s="6">
        <f t="shared" si="2"/>
        <v>0.5</v>
      </c>
      <c r="I12" s="5">
        <v>2</v>
      </c>
      <c r="J12" s="6">
        <f t="shared" si="3"/>
        <v>0.5</v>
      </c>
      <c r="K12" s="5">
        <v>0</v>
      </c>
      <c r="L12" s="6">
        <f t="shared" si="4"/>
        <v>0</v>
      </c>
      <c r="M12" s="18">
        <f t="shared" si="5"/>
        <v>3.5</v>
      </c>
      <c r="N12" s="18">
        <v>24</v>
      </c>
      <c r="O12" s="19">
        <f t="shared" si="6"/>
        <v>1</v>
      </c>
      <c r="P12" s="19">
        <f t="shared" si="7"/>
        <v>0.5</v>
      </c>
    </row>
    <row r="13" spans="1:17" ht="18.75" x14ac:dyDescent="0.3">
      <c r="A13" s="7" t="s">
        <v>13</v>
      </c>
      <c r="B13" s="7">
        <f>SUM(B5:B12)</f>
        <v>65</v>
      </c>
      <c r="C13" s="8">
        <f>SUM(C5:C12)</f>
        <v>65</v>
      </c>
      <c r="D13" s="12">
        <f>C13/B13</f>
        <v>1</v>
      </c>
      <c r="E13" s="8">
        <f>SUM(E5:E12)</f>
        <v>1</v>
      </c>
      <c r="F13" s="13">
        <f>E13/C13</f>
        <v>1.5384615384615385E-2</v>
      </c>
      <c r="G13" s="8">
        <f>SUM(G5:G12)</f>
        <v>23</v>
      </c>
      <c r="H13" s="13">
        <f t="shared" si="2"/>
        <v>0.35384615384615387</v>
      </c>
      <c r="I13" s="8">
        <f>SUM(I5:I12)</f>
        <v>32</v>
      </c>
      <c r="J13" s="13">
        <f t="shared" si="3"/>
        <v>0.49230769230769234</v>
      </c>
      <c r="K13" s="8">
        <f>SUM(K5:K12)</f>
        <v>9</v>
      </c>
      <c r="L13" s="13">
        <f t="shared" si="4"/>
        <v>0.13846153846153847</v>
      </c>
      <c r="M13" s="9">
        <f t="shared" ref="M13:M14" si="10" xml:space="preserve"> (E13*5+G13*4+I13*3+K13*2)/C13</f>
        <v>3.2461538461538462</v>
      </c>
      <c r="N13" s="9">
        <f>AVERAGE(N5:N12)</f>
        <v>20.375</v>
      </c>
      <c r="O13" s="12">
        <f t="shared" si="6"/>
        <v>0.86153846153846159</v>
      </c>
      <c r="P13" s="12">
        <f t="shared" si="7"/>
        <v>0.36923076923076925</v>
      </c>
    </row>
    <row r="14" spans="1:17" ht="18.75" x14ac:dyDescent="0.3">
      <c r="A14" s="10" t="s">
        <v>14</v>
      </c>
      <c r="B14" s="10">
        <v>7883</v>
      </c>
      <c r="C14" s="10">
        <v>7851</v>
      </c>
      <c r="D14" s="14">
        <f>C14/B14</f>
        <v>0.99594063173918557</v>
      </c>
      <c r="E14" s="10">
        <v>97</v>
      </c>
      <c r="F14" s="15">
        <f>E14/C14</f>
        <v>1.2355113998216788E-2</v>
      </c>
      <c r="G14" s="10">
        <v>1719</v>
      </c>
      <c r="H14" s="15">
        <f t="shared" si="2"/>
        <v>0.21895299961788306</v>
      </c>
      <c r="I14" s="10">
        <v>4780</v>
      </c>
      <c r="J14" s="15">
        <f t="shared" si="3"/>
        <v>0.60883963826264165</v>
      </c>
      <c r="K14" s="10">
        <v>1254</v>
      </c>
      <c r="L14" s="15">
        <f t="shared" si="4"/>
        <v>0.15972487581199848</v>
      </c>
      <c r="M14" s="16">
        <f t="shared" si="10"/>
        <v>3.0835562348745382</v>
      </c>
      <c r="N14" s="10"/>
      <c r="O14" s="14">
        <f t="shared" si="6"/>
        <v>0.84027512418800154</v>
      </c>
      <c r="P14" s="14">
        <f t="shared" si="7"/>
        <v>0.23130811361609985</v>
      </c>
    </row>
    <row r="18" spans="1:17" ht="18.75" x14ac:dyDescent="0.3">
      <c r="A18" s="36" t="s">
        <v>20</v>
      </c>
      <c r="B18" s="36"/>
      <c r="C18" s="36"/>
      <c r="D18" s="1">
        <v>45094</v>
      </c>
    </row>
    <row r="20" spans="1:17" ht="18.75" x14ac:dyDescent="0.25">
      <c r="A20" s="37" t="s">
        <v>1</v>
      </c>
      <c r="B20" s="38" t="s">
        <v>2</v>
      </c>
      <c r="C20" s="40" t="s">
        <v>3</v>
      </c>
      <c r="D20" s="40"/>
      <c r="E20" s="41">
        <v>5</v>
      </c>
      <c r="F20" s="42"/>
      <c r="G20" s="41">
        <v>4</v>
      </c>
      <c r="H20" s="42"/>
      <c r="I20" s="41">
        <v>3</v>
      </c>
      <c r="J20" s="42"/>
      <c r="K20" s="41">
        <v>2</v>
      </c>
      <c r="L20" s="42"/>
      <c r="M20" s="34" t="s">
        <v>4</v>
      </c>
      <c r="N20" s="34" t="s">
        <v>5</v>
      </c>
      <c r="O20" s="34" t="s">
        <v>6</v>
      </c>
      <c r="P20" s="34" t="s">
        <v>7</v>
      </c>
    </row>
    <row r="21" spans="1:17" ht="37.5" x14ac:dyDescent="0.25">
      <c r="A21" s="37"/>
      <c r="B21" s="39"/>
      <c r="C21" s="2" t="s">
        <v>8</v>
      </c>
      <c r="D21" s="2" t="s">
        <v>9</v>
      </c>
      <c r="E21" s="3" t="s">
        <v>8</v>
      </c>
      <c r="F21" s="3" t="s">
        <v>9</v>
      </c>
      <c r="G21" s="3" t="s">
        <v>8</v>
      </c>
      <c r="H21" s="3" t="s">
        <v>9</v>
      </c>
      <c r="I21" s="3" t="s">
        <v>8</v>
      </c>
      <c r="J21" s="3" t="s">
        <v>9</v>
      </c>
      <c r="K21" s="3" t="s">
        <v>8</v>
      </c>
      <c r="L21" s="3" t="s">
        <v>9</v>
      </c>
      <c r="M21" s="35"/>
      <c r="N21" s="35"/>
      <c r="O21" s="35"/>
      <c r="P21" s="35"/>
    </row>
    <row r="22" spans="1:17" ht="18.75" x14ac:dyDescent="0.3">
      <c r="A22" s="4" t="s">
        <v>10</v>
      </c>
      <c r="B22" s="4">
        <v>11</v>
      </c>
      <c r="C22" s="5">
        <f>E22+G22+I22+K22</f>
        <v>11</v>
      </c>
      <c r="D22" s="17">
        <f t="shared" ref="D22:D29" si="11">C22/B22</f>
        <v>1</v>
      </c>
      <c r="E22" s="5">
        <v>0</v>
      </c>
      <c r="F22" s="6">
        <f t="shared" ref="F22:F29" si="12">E22/$C22</f>
        <v>0</v>
      </c>
      <c r="G22" s="5">
        <v>9</v>
      </c>
      <c r="H22" s="6">
        <f t="shared" ref="H22:H31" si="13">G22/$C22</f>
        <v>0.81818181818181823</v>
      </c>
      <c r="I22" s="5">
        <v>2</v>
      </c>
      <c r="J22" s="6">
        <f t="shared" ref="J22:J31" si="14">I22/$C22</f>
        <v>0.18181818181818182</v>
      </c>
      <c r="K22" s="5">
        <v>0</v>
      </c>
      <c r="L22" s="6">
        <f t="shared" ref="L22:L31" si="15">K22/$C22</f>
        <v>0</v>
      </c>
      <c r="M22" s="18">
        <f t="shared" ref="M22:M31" si="16" xml:space="preserve"> (E22*5+G22*4+I22*3+K22*2)/C22</f>
        <v>3.8181818181818183</v>
      </c>
      <c r="N22" s="18">
        <v>26</v>
      </c>
      <c r="O22" s="19">
        <f t="shared" ref="O22:O31" si="17">(C22-K22)/C22</f>
        <v>1</v>
      </c>
      <c r="P22" s="19">
        <f t="shared" ref="P22:P31" si="18">(E22+G22)/C22</f>
        <v>0.81818181818181823</v>
      </c>
    </row>
    <row r="23" spans="1:17" ht="18.75" x14ac:dyDescent="0.3">
      <c r="A23" s="4" t="s">
        <v>11</v>
      </c>
      <c r="B23" s="4">
        <v>28</v>
      </c>
      <c r="C23" s="5">
        <f t="shared" ref="C23:C29" si="19">E23+G23+I23+K23</f>
        <v>28</v>
      </c>
      <c r="D23" s="17">
        <f t="shared" si="11"/>
        <v>1</v>
      </c>
      <c r="E23" s="5">
        <v>0</v>
      </c>
      <c r="F23" s="6">
        <f t="shared" si="12"/>
        <v>0</v>
      </c>
      <c r="G23" s="5">
        <v>14</v>
      </c>
      <c r="H23" s="6">
        <f t="shared" si="13"/>
        <v>0.5</v>
      </c>
      <c r="I23" s="5">
        <v>11</v>
      </c>
      <c r="J23" s="6">
        <f t="shared" si="14"/>
        <v>0.39285714285714285</v>
      </c>
      <c r="K23" s="5">
        <v>3</v>
      </c>
      <c r="L23" s="6">
        <f t="shared" si="15"/>
        <v>0.10714285714285714</v>
      </c>
      <c r="M23" s="18">
        <f t="shared" si="16"/>
        <v>3.3928571428571428</v>
      </c>
      <c r="N23" s="18">
        <v>22</v>
      </c>
      <c r="O23" s="19">
        <f t="shared" si="17"/>
        <v>0.8928571428571429</v>
      </c>
      <c r="P23" s="19">
        <f t="shared" si="18"/>
        <v>0.5</v>
      </c>
      <c r="Q23" t="s">
        <v>67</v>
      </c>
    </row>
    <row r="24" spans="1:17" ht="18.75" x14ac:dyDescent="0.3">
      <c r="A24" s="4" t="s">
        <v>15</v>
      </c>
      <c r="B24" s="4">
        <v>34</v>
      </c>
      <c r="C24" s="5">
        <f t="shared" si="19"/>
        <v>34</v>
      </c>
      <c r="D24" s="17">
        <f t="shared" si="11"/>
        <v>1</v>
      </c>
      <c r="E24" s="5">
        <v>0</v>
      </c>
      <c r="F24" s="6">
        <f t="shared" si="12"/>
        <v>0</v>
      </c>
      <c r="G24" s="5">
        <v>13</v>
      </c>
      <c r="H24" s="6">
        <f t="shared" si="13"/>
        <v>0.38235294117647056</v>
      </c>
      <c r="I24" s="5">
        <v>21</v>
      </c>
      <c r="J24" s="6">
        <f t="shared" si="14"/>
        <v>0.61764705882352944</v>
      </c>
      <c r="K24" s="5">
        <v>0</v>
      </c>
      <c r="L24" s="6">
        <f t="shared" si="15"/>
        <v>0</v>
      </c>
      <c r="M24" s="18">
        <f t="shared" si="16"/>
        <v>3.3823529411764706</v>
      </c>
      <c r="N24" s="18">
        <v>23</v>
      </c>
      <c r="O24" s="19">
        <f t="shared" si="17"/>
        <v>1</v>
      </c>
      <c r="P24" s="19">
        <f t="shared" si="18"/>
        <v>0.38235294117647056</v>
      </c>
    </row>
    <row r="25" spans="1:17" ht="18.75" x14ac:dyDescent="0.3">
      <c r="A25" s="4" t="s">
        <v>16</v>
      </c>
      <c r="B25" s="4">
        <v>17</v>
      </c>
      <c r="C25" s="5">
        <f t="shared" si="19"/>
        <v>17</v>
      </c>
      <c r="D25" s="17">
        <f t="shared" si="11"/>
        <v>1</v>
      </c>
      <c r="E25" s="5">
        <v>0</v>
      </c>
      <c r="F25" s="6">
        <f t="shared" si="12"/>
        <v>0</v>
      </c>
      <c r="G25" s="5">
        <v>10</v>
      </c>
      <c r="H25" s="6">
        <f t="shared" si="13"/>
        <v>0.58823529411764708</v>
      </c>
      <c r="I25" s="5">
        <v>7</v>
      </c>
      <c r="J25" s="6">
        <f t="shared" si="14"/>
        <v>0.41176470588235292</v>
      </c>
      <c r="K25" s="5">
        <v>0</v>
      </c>
      <c r="L25" s="6">
        <f t="shared" si="15"/>
        <v>0</v>
      </c>
      <c r="M25" s="18">
        <f t="shared" si="16"/>
        <v>3.5882352941176472</v>
      </c>
      <c r="N25" s="18">
        <v>24</v>
      </c>
      <c r="O25" s="19">
        <f t="shared" si="17"/>
        <v>1</v>
      </c>
      <c r="P25" s="19">
        <f t="shared" si="18"/>
        <v>0.58823529411764708</v>
      </c>
    </row>
    <row r="26" spans="1:17" ht="18.75" x14ac:dyDescent="0.3">
      <c r="A26" s="4" t="s">
        <v>12</v>
      </c>
      <c r="B26" s="4">
        <v>61</v>
      </c>
      <c r="C26" s="5">
        <f t="shared" si="19"/>
        <v>61</v>
      </c>
      <c r="D26" s="17">
        <f t="shared" si="11"/>
        <v>1</v>
      </c>
      <c r="E26" s="5">
        <v>0</v>
      </c>
      <c r="F26" s="6">
        <f t="shared" si="12"/>
        <v>0</v>
      </c>
      <c r="G26" s="5">
        <v>12</v>
      </c>
      <c r="H26" s="6">
        <f t="shared" si="13"/>
        <v>0.19672131147540983</v>
      </c>
      <c r="I26" s="5">
        <v>46</v>
      </c>
      <c r="J26" s="6">
        <f t="shared" si="14"/>
        <v>0.75409836065573765</v>
      </c>
      <c r="K26" s="5">
        <v>3</v>
      </c>
      <c r="L26" s="6">
        <f t="shared" si="15"/>
        <v>4.9180327868852458E-2</v>
      </c>
      <c r="M26" s="18">
        <f t="shared" si="16"/>
        <v>3.1475409836065573</v>
      </c>
      <c r="N26" s="18">
        <v>21</v>
      </c>
      <c r="O26" s="19">
        <f t="shared" si="17"/>
        <v>0.95081967213114749</v>
      </c>
      <c r="P26" s="19">
        <f t="shared" si="18"/>
        <v>0.19672131147540983</v>
      </c>
      <c r="Q26" t="s">
        <v>68</v>
      </c>
    </row>
    <row r="27" spans="1:17" ht="18.75" x14ac:dyDescent="0.3">
      <c r="A27" s="4" t="s">
        <v>17</v>
      </c>
      <c r="B27" s="4">
        <v>6</v>
      </c>
      <c r="C27" s="5">
        <f t="shared" si="19"/>
        <v>6</v>
      </c>
      <c r="D27" s="17">
        <f t="shared" si="11"/>
        <v>1</v>
      </c>
      <c r="E27" s="5">
        <v>0</v>
      </c>
      <c r="F27" s="6">
        <f t="shared" si="12"/>
        <v>0</v>
      </c>
      <c r="G27" s="5">
        <v>4</v>
      </c>
      <c r="H27" s="6">
        <f t="shared" si="13"/>
        <v>0.66666666666666663</v>
      </c>
      <c r="I27" s="5">
        <v>2</v>
      </c>
      <c r="J27" s="6">
        <f t="shared" si="14"/>
        <v>0.33333333333333331</v>
      </c>
      <c r="K27" s="5">
        <v>0</v>
      </c>
      <c r="L27" s="6">
        <f t="shared" si="15"/>
        <v>0</v>
      </c>
      <c r="M27" s="18">
        <f t="shared" si="16"/>
        <v>3.6666666666666665</v>
      </c>
      <c r="N27" s="18">
        <v>24</v>
      </c>
      <c r="O27" s="19">
        <f t="shared" si="17"/>
        <v>1</v>
      </c>
      <c r="P27" s="19">
        <f t="shared" si="18"/>
        <v>0.66666666666666663</v>
      </c>
    </row>
    <row r="28" spans="1:17" ht="18.75" x14ac:dyDescent="0.3">
      <c r="A28" s="4" t="s">
        <v>18</v>
      </c>
      <c r="B28" s="4">
        <v>24</v>
      </c>
      <c r="C28" s="5">
        <f t="shared" si="19"/>
        <v>24</v>
      </c>
      <c r="D28" s="17">
        <f t="shared" si="11"/>
        <v>1</v>
      </c>
      <c r="E28" s="5">
        <v>0</v>
      </c>
      <c r="F28" s="6">
        <f t="shared" si="12"/>
        <v>0</v>
      </c>
      <c r="G28" s="5">
        <v>6</v>
      </c>
      <c r="H28" s="6">
        <f t="shared" si="13"/>
        <v>0.25</v>
      </c>
      <c r="I28" s="5">
        <v>14</v>
      </c>
      <c r="J28" s="6">
        <f t="shared" si="14"/>
        <v>0.58333333333333337</v>
      </c>
      <c r="K28" s="5">
        <v>4</v>
      </c>
      <c r="L28" s="6">
        <f t="shared" si="15"/>
        <v>0.16666666666666666</v>
      </c>
      <c r="M28" s="18">
        <f t="shared" si="16"/>
        <v>3.0833333333333335</v>
      </c>
      <c r="N28" s="18">
        <v>18</v>
      </c>
      <c r="O28" s="19">
        <f t="shared" si="17"/>
        <v>0.83333333333333337</v>
      </c>
      <c r="P28" s="19">
        <f t="shared" si="18"/>
        <v>0.25</v>
      </c>
      <c r="Q28" t="s">
        <v>69</v>
      </c>
    </row>
    <row r="29" spans="1:17" ht="18.75" x14ac:dyDescent="0.3">
      <c r="A29" s="4" t="s">
        <v>28</v>
      </c>
      <c r="B29" s="4">
        <v>8</v>
      </c>
      <c r="C29" s="5">
        <f t="shared" si="19"/>
        <v>8</v>
      </c>
      <c r="D29" s="17">
        <f t="shared" si="11"/>
        <v>1</v>
      </c>
      <c r="E29" s="5">
        <v>0</v>
      </c>
      <c r="F29" s="6">
        <f t="shared" si="12"/>
        <v>0</v>
      </c>
      <c r="G29" s="5">
        <v>5</v>
      </c>
      <c r="H29" s="6">
        <f t="shared" si="13"/>
        <v>0.625</v>
      </c>
      <c r="I29" s="5">
        <v>3</v>
      </c>
      <c r="J29" s="6">
        <f t="shared" si="14"/>
        <v>0.375</v>
      </c>
      <c r="K29" s="5">
        <v>0</v>
      </c>
      <c r="L29" s="6">
        <f t="shared" si="15"/>
        <v>0</v>
      </c>
      <c r="M29" s="18">
        <f t="shared" si="16"/>
        <v>3.625</v>
      </c>
      <c r="N29" s="18">
        <v>24</v>
      </c>
      <c r="O29" s="19">
        <f t="shared" si="17"/>
        <v>1</v>
      </c>
      <c r="P29" s="19">
        <f t="shared" si="18"/>
        <v>0.625</v>
      </c>
    </row>
    <row r="30" spans="1:17" ht="18.75" x14ac:dyDescent="0.3">
      <c r="A30" s="7" t="s">
        <v>13</v>
      </c>
      <c r="B30" s="7">
        <f>SUM(B22:B29)</f>
        <v>189</v>
      </c>
      <c r="C30" s="8">
        <f>SUM(C22:C29)</f>
        <v>189</v>
      </c>
      <c r="D30" s="12">
        <f>C30/B30</f>
        <v>1</v>
      </c>
      <c r="E30" s="8">
        <f>SUM(E22:E29)</f>
        <v>0</v>
      </c>
      <c r="F30" s="13">
        <f>E30/C30</f>
        <v>0</v>
      </c>
      <c r="G30" s="8">
        <f>SUM(G22:G29)</f>
        <v>73</v>
      </c>
      <c r="H30" s="13">
        <f t="shared" si="13"/>
        <v>0.38624338624338622</v>
      </c>
      <c r="I30" s="8">
        <f>SUM(I22:I29)</f>
        <v>106</v>
      </c>
      <c r="J30" s="13">
        <f t="shared" si="14"/>
        <v>0.56084656084656082</v>
      </c>
      <c r="K30" s="8">
        <f>SUM(K22:K29)</f>
        <v>10</v>
      </c>
      <c r="L30" s="13">
        <f t="shared" si="15"/>
        <v>5.2910052910052907E-2</v>
      </c>
      <c r="M30" s="9">
        <f t="shared" si="16"/>
        <v>3.3333333333333335</v>
      </c>
      <c r="N30" s="9">
        <f>AVERAGE(N22:N29)</f>
        <v>22.75</v>
      </c>
      <c r="O30" s="12">
        <f t="shared" si="17"/>
        <v>0.94708994708994709</v>
      </c>
      <c r="P30" s="12">
        <f t="shared" si="18"/>
        <v>0.38624338624338622</v>
      </c>
    </row>
    <row r="31" spans="1:17" ht="18.75" x14ac:dyDescent="0.3">
      <c r="A31" s="10" t="s">
        <v>14</v>
      </c>
      <c r="B31" s="10">
        <v>7316</v>
      </c>
      <c r="C31" s="10">
        <v>7302</v>
      </c>
      <c r="D31" s="14">
        <f>C31/B31</f>
        <v>0.99808638600328048</v>
      </c>
      <c r="E31" s="10">
        <v>125</v>
      </c>
      <c r="F31" s="15">
        <f>E31/C31</f>
        <v>1.7118597644480964E-2</v>
      </c>
      <c r="G31" s="10">
        <v>3239</v>
      </c>
      <c r="H31" s="15">
        <f t="shared" si="13"/>
        <v>0.44357710216379076</v>
      </c>
      <c r="I31" s="10">
        <v>3443</v>
      </c>
      <c r="J31" s="15">
        <f t="shared" si="14"/>
        <v>0.47151465351958366</v>
      </c>
      <c r="K31" s="10">
        <v>492</v>
      </c>
      <c r="L31" s="15">
        <f t="shared" si="15"/>
        <v>6.7378800328677074E-2</v>
      </c>
      <c r="M31" s="16">
        <f t="shared" si="16"/>
        <v>3.4092029580936729</v>
      </c>
      <c r="N31" s="10">
        <v>22.4</v>
      </c>
      <c r="O31" s="14">
        <f t="shared" si="17"/>
        <v>0.93262119967132295</v>
      </c>
      <c r="P31" s="14">
        <f t="shared" si="18"/>
        <v>0.46069569980827169</v>
      </c>
    </row>
    <row r="35" spans="1:17" ht="18.75" x14ac:dyDescent="0.3">
      <c r="A35" s="36" t="s">
        <v>20</v>
      </c>
      <c r="B35" s="36"/>
      <c r="C35" s="36"/>
      <c r="D35" s="1" t="s">
        <v>66</v>
      </c>
    </row>
    <row r="37" spans="1:17" ht="18.75" x14ac:dyDescent="0.25">
      <c r="A37" s="37" t="s">
        <v>1</v>
      </c>
      <c r="B37" s="38" t="s">
        <v>2</v>
      </c>
      <c r="C37" s="40" t="s">
        <v>3</v>
      </c>
      <c r="D37" s="40"/>
      <c r="E37" s="41">
        <v>5</v>
      </c>
      <c r="F37" s="42"/>
      <c r="G37" s="41">
        <v>4</v>
      </c>
      <c r="H37" s="42"/>
      <c r="I37" s="41">
        <v>3</v>
      </c>
      <c r="J37" s="42"/>
      <c r="K37" s="41">
        <v>2</v>
      </c>
      <c r="L37" s="42"/>
      <c r="M37" s="34" t="s">
        <v>4</v>
      </c>
      <c r="N37" s="34" t="s">
        <v>5</v>
      </c>
      <c r="O37" s="34" t="s">
        <v>6</v>
      </c>
      <c r="P37" s="34" t="s">
        <v>7</v>
      </c>
    </row>
    <row r="38" spans="1:17" ht="37.5" x14ac:dyDescent="0.25">
      <c r="A38" s="37"/>
      <c r="B38" s="39"/>
      <c r="C38" s="2" t="s">
        <v>8</v>
      </c>
      <c r="D38" s="2" t="s">
        <v>9</v>
      </c>
      <c r="E38" s="3" t="s">
        <v>8</v>
      </c>
      <c r="F38" s="3" t="s">
        <v>9</v>
      </c>
      <c r="G38" s="3" t="s">
        <v>8</v>
      </c>
      <c r="H38" s="3" t="s">
        <v>9</v>
      </c>
      <c r="I38" s="3" t="s">
        <v>8</v>
      </c>
      <c r="J38" s="3" t="s">
        <v>9</v>
      </c>
      <c r="K38" s="3" t="s">
        <v>8</v>
      </c>
      <c r="L38" s="3" t="s">
        <v>9</v>
      </c>
      <c r="M38" s="35"/>
      <c r="N38" s="35"/>
      <c r="O38" s="35"/>
      <c r="P38" s="35"/>
    </row>
    <row r="39" spans="1:17" ht="18.75" x14ac:dyDescent="0.3">
      <c r="A39" s="4" t="s">
        <v>10</v>
      </c>
      <c r="B39" s="4">
        <v>21</v>
      </c>
      <c r="C39" s="5">
        <f>E39+G39+I39+K39</f>
        <v>21</v>
      </c>
      <c r="D39" s="17">
        <f t="shared" ref="D39:D46" si="20">C39/B39</f>
        <v>1</v>
      </c>
      <c r="E39" s="5">
        <v>1</v>
      </c>
      <c r="F39" s="6">
        <f t="shared" ref="F39:F46" si="21">E39/$C39</f>
        <v>4.7619047619047616E-2</v>
      </c>
      <c r="G39" s="5">
        <v>17</v>
      </c>
      <c r="H39" s="6">
        <f t="shared" ref="H39:H48" si="22">G39/$C39</f>
        <v>0.80952380952380953</v>
      </c>
      <c r="I39" s="5">
        <f>I22+I5</f>
        <v>3</v>
      </c>
      <c r="J39" s="6">
        <f t="shared" ref="J39:J48" si="23">I39/$C39</f>
        <v>0.14285714285714285</v>
      </c>
      <c r="K39" s="5">
        <f>K5+K22</f>
        <v>0</v>
      </c>
      <c r="L39" s="6">
        <f t="shared" ref="L39:L48" si="24">K39/$C39</f>
        <v>0</v>
      </c>
      <c r="M39" s="18">
        <f t="shared" ref="M39:M48" si="25" xml:space="preserve"> (E39*5+G39*4+I39*3+K39*2)/C39</f>
        <v>3.9047619047619047</v>
      </c>
      <c r="N39" s="18">
        <f>AVERAGE(N5,N22)</f>
        <v>27</v>
      </c>
      <c r="O39" s="19">
        <f t="shared" ref="O39:O48" si="26">(C39-K39)/C39</f>
        <v>1</v>
      </c>
      <c r="P39" s="19">
        <f t="shared" ref="P39:P48" si="27">(E39+G39)/C39</f>
        <v>0.8571428571428571</v>
      </c>
    </row>
    <row r="40" spans="1:17" ht="18.75" x14ac:dyDescent="0.3">
      <c r="A40" s="4" t="s">
        <v>11</v>
      </c>
      <c r="B40" s="4">
        <v>31</v>
      </c>
      <c r="C40" s="5">
        <f t="shared" ref="C40:C46" si="28">E40+G40+I40+K40</f>
        <v>31</v>
      </c>
      <c r="D40" s="17">
        <f t="shared" si="20"/>
        <v>1</v>
      </c>
      <c r="E40" s="5">
        <v>0</v>
      </c>
      <c r="F40" s="6">
        <f t="shared" si="21"/>
        <v>0</v>
      </c>
      <c r="G40" s="5">
        <v>15</v>
      </c>
      <c r="H40" s="6">
        <f t="shared" si="22"/>
        <v>0.4838709677419355</v>
      </c>
      <c r="I40" s="5">
        <f t="shared" ref="I40:I46" si="29">I23+I6</f>
        <v>13</v>
      </c>
      <c r="J40" s="6">
        <f t="shared" si="23"/>
        <v>0.41935483870967744</v>
      </c>
      <c r="K40" s="5">
        <f t="shared" ref="K40:K46" si="30">K6+K23</f>
        <v>3</v>
      </c>
      <c r="L40" s="6">
        <f t="shared" si="24"/>
        <v>9.6774193548387094E-2</v>
      </c>
      <c r="M40" s="18">
        <f t="shared" si="25"/>
        <v>3.3870967741935485</v>
      </c>
      <c r="N40" s="18">
        <f t="shared" ref="N40:N46" si="31">AVERAGE(N6,N23)</f>
        <v>20</v>
      </c>
      <c r="O40" s="19">
        <f t="shared" si="26"/>
        <v>0.90322580645161288</v>
      </c>
      <c r="P40" s="19">
        <f t="shared" si="27"/>
        <v>0.4838709677419355</v>
      </c>
      <c r="Q40" t="s">
        <v>67</v>
      </c>
    </row>
    <row r="41" spans="1:17" ht="18.75" x14ac:dyDescent="0.3">
      <c r="A41" s="4" t="s">
        <v>15</v>
      </c>
      <c r="B41" s="4">
        <v>42</v>
      </c>
      <c r="C41" s="5">
        <f t="shared" si="28"/>
        <v>42</v>
      </c>
      <c r="D41" s="17">
        <f t="shared" si="20"/>
        <v>1</v>
      </c>
      <c r="E41" s="5">
        <v>0</v>
      </c>
      <c r="F41" s="6">
        <f t="shared" si="21"/>
        <v>0</v>
      </c>
      <c r="G41" s="5">
        <v>16</v>
      </c>
      <c r="H41" s="6">
        <f t="shared" si="22"/>
        <v>0.38095238095238093</v>
      </c>
      <c r="I41" s="5">
        <f t="shared" si="29"/>
        <v>23</v>
      </c>
      <c r="J41" s="6">
        <f t="shared" si="23"/>
        <v>0.54761904761904767</v>
      </c>
      <c r="K41" s="5">
        <f t="shared" si="30"/>
        <v>3</v>
      </c>
      <c r="L41" s="6">
        <f t="shared" si="24"/>
        <v>7.1428571428571425E-2</v>
      </c>
      <c r="M41" s="18">
        <f t="shared" si="25"/>
        <v>3.3095238095238093</v>
      </c>
      <c r="N41" s="18">
        <f t="shared" si="31"/>
        <v>21</v>
      </c>
      <c r="O41" s="19">
        <f t="shared" si="26"/>
        <v>0.9285714285714286</v>
      </c>
      <c r="P41" s="19">
        <f t="shared" si="27"/>
        <v>0.38095238095238093</v>
      </c>
      <c r="Q41" t="s">
        <v>47</v>
      </c>
    </row>
    <row r="42" spans="1:17" ht="18.75" x14ac:dyDescent="0.3">
      <c r="A42" s="4" t="s">
        <v>16</v>
      </c>
      <c r="B42" s="4">
        <v>37</v>
      </c>
      <c r="C42" s="5">
        <f t="shared" si="28"/>
        <v>37</v>
      </c>
      <c r="D42" s="17">
        <f t="shared" si="20"/>
        <v>1</v>
      </c>
      <c r="E42" s="5">
        <v>0</v>
      </c>
      <c r="F42" s="6">
        <f t="shared" si="21"/>
        <v>0</v>
      </c>
      <c r="G42" s="5">
        <v>18</v>
      </c>
      <c r="H42" s="6">
        <f t="shared" si="22"/>
        <v>0.48648648648648651</v>
      </c>
      <c r="I42" s="5">
        <f t="shared" si="29"/>
        <v>18</v>
      </c>
      <c r="J42" s="6">
        <f t="shared" si="23"/>
        <v>0.48648648648648651</v>
      </c>
      <c r="K42" s="5">
        <f t="shared" si="30"/>
        <v>1</v>
      </c>
      <c r="L42" s="6">
        <f t="shared" si="24"/>
        <v>2.7027027027027029E-2</v>
      </c>
      <c r="M42" s="18">
        <f t="shared" si="25"/>
        <v>3.4594594594594597</v>
      </c>
      <c r="N42" s="18">
        <f t="shared" si="31"/>
        <v>23.5</v>
      </c>
      <c r="O42" s="19">
        <f t="shared" si="26"/>
        <v>0.97297297297297303</v>
      </c>
      <c r="P42" s="19">
        <f t="shared" si="27"/>
        <v>0.48648648648648651</v>
      </c>
      <c r="Q42" t="s">
        <v>48</v>
      </c>
    </row>
    <row r="43" spans="1:17" ht="18.75" x14ac:dyDescent="0.3">
      <c r="A43" s="4" t="s">
        <v>12</v>
      </c>
      <c r="B43" s="4">
        <v>73</v>
      </c>
      <c r="C43" s="5">
        <f t="shared" si="28"/>
        <v>73</v>
      </c>
      <c r="D43" s="17">
        <f t="shared" si="20"/>
        <v>1</v>
      </c>
      <c r="E43" s="5">
        <v>0</v>
      </c>
      <c r="F43" s="6">
        <f t="shared" si="21"/>
        <v>0</v>
      </c>
      <c r="G43" s="5">
        <v>12</v>
      </c>
      <c r="H43" s="6">
        <f t="shared" si="22"/>
        <v>0.16438356164383561</v>
      </c>
      <c r="I43" s="5">
        <f t="shared" si="29"/>
        <v>56</v>
      </c>
      <c r="J43" s="6">
        <f t="shared" si="23"/>
        <v>0.76712328767123283</v>
      </c>
      <c r="K43" s="5">
        <f t="shared" si="30"/>
        <v>5</v>
      </c>
      <c r="L43" s="6">
        <f t="shared" si="24"/>
        <v>6.8493150684931503E-2</v>
      </c>
      <c r="M43" s="18">
        <f t="shared" si="25"/>
        <v>3.095890410958904</v>
      </c>
      <c r="N43" s="18">
        <f t="shared" si="31"/>
        <v>18.5</v>
      </c>
      <c r="O43" s="19">
        <f t="shared" si="26"/>
        <v>0.93150684931506844</v>
      </c>
      <c r="P43" s="19">
        <f t="shared" si="27"/>
        <v>0.16438356164383561</v>
      </c>
      <c r="Q43" t="s">
        <v>70</v>
      </c>
    </row>
    <row r="44" spans="1:17" ht="18.75" x14ac:dyDescent="0.3">
      <c r="A44" s="4" t="s">
        <v>17</v>
      </c>
      <c r="B44" s="4">
        <v>8</v>
      </c>
      <c r="C44" s="5">
        <f t="shared" si="28"/>
        <v>8</v>
      </c>
      <c r="D44" s="17">
        <f t="shared" si="20"/>
        <v>1</v>
      </c>
      <c r="E44" s="5">
        <v>0</v>
      </c>
      <c r="F44" s="6">
        <f t="shared" si="21"/>
        <v>0</v>
      </c>
      <c r="G44" s="5">
        <v>5</v>
      </c>
      <c r="H44" s="6">
        <f t="shared" si="22"/>
        <v>0.625</v>
      </c>
      <c r="I44" s="5">
        <f t="shared" si="29"/>
        <v>3</v>
      </c>
      <c r="J44" s="6">
        <f t="shared" si="23"/>
        <v>0.375</v>
      </c>
      <c r="K44" s="5">
        <f t="shared" si="30"/>
        <v>0</v>
      </c>
      <c r="L44" s="6">
        <f t="shared" si="24"/>
        <v>0</v>
      </c>
      <c r="M44" s="18">
        <f t="shared" si="25"/>
        <v>3.625</v>
      </c>
      <c r="N44" s="18">
        <f t="shared" si="31"/>
        <v>23</v>
      </c>
      <c r="O44" s="19">
        <f t="shared" si="26"/>
        <v>1</v>
      </c>
      <c r="P44" s="19">
        <f t="shared" si="27"/>
        <v>0.625</v>
      </c>
    </row>
    <row r="45" spans="1:17" ht="18.75" x14ac:dyDescent="0.3">
      <c r="A45" s="4" t="s">
        <v>18</v>
      </c>
      <c r="B45" s="4">
        <v>30</v>
      </c>
      <c r="C45" s="5">
        <f t="shared" si="28"/>
        <v>30</v>
      </c>
      <c r="D45" s="17">
        <f t="shared" si="20"/>
        <v>1</v>
      </c>
      <c r="E45" s="5">
        <v>0</v>
      </c>
      <c r="F45" s="6">
        <f t="shared" si="21"/>
        <v>0</v>
      </c>
      <c r="G45" s="5">
        <v>6</v>
      </c>
      <c r="H45" s="6">
        <f t="shared" si="22"/>
        <v>0.2</v>
      </c>
      <c r="I45" s="5">
        <f t="shared" si="29"/>
        <v>17</v>
      </c>
      <c r="J45" s="6">
        <f t="shared" si="23"/>
        <v>0.56666666666666665</v>
      </c>
      <c r="K45" s="5">
        <f t="shared" si="30"/>
        <v>7</v>
      </c>
      <c r="L45" s="6">
        <f t="shared" si="24"/>
        <v>0.23333333333333334</v>
      </c>
      <c r="M45" s="18">
        <f t="shared" si="25"/>
        <v>2.9666666666666668</v>
      </c>
      <c r="N45" s="18">
        <f t="shared" si="31"/>
        <v>15.5</v>
      </c>
      <c r="O45" s="19">
        <f t="shared" si="26"/>
        <v>0.76666666666666672</v>
      </c>
      <c r="P45" s="19">
        <f t="shared" si="27"/>
        <v>0.2</v>
      </c>
      <c r="Q45" t="s">
        <v>71</v>
      </c>
    </row>
    <row r="46" spans="1:17" ht="18.75" x14ac:dyDescent="0.3">
      <c r="A46" s="4" t="s">
        <v>28</v>
      </c>
      <c r="B46" s="4">
        <v>12</v>
      </c>
      <c r="C46" s="5">
        <f t="shared" si="28"/>
        <v>12</v>
      </c>
      <c r="D46" s="17">
        <f t="shared" si="20"/>
        <v>1</v>
      </c>
      <c r="E46" s="5">
        <v>0</v>
      </c>
      <c r="F46" s="6">
        <f t="shared" si="21"/>
        <v>0</v>
      </c>
      <c r="G46" s="5">
        <v>7</v>
      </c>
      <c r="H46" s="6">
        <f t="shared" si="22"/>
        <v>0.58333333333333337</v>
      </c>
      <c r="I46" s="5">
        <f t="shared" si="29"/>
        <v>5</v>
      </c>
      <c r="J46" s="6">
        <f t="shared" si="23"/>
        <v>0.41666666666666669</v>
      </c>
      <c r="K46" s="5">
        <f t="shared" si="30"/>
        <v>0</v>
      </c>
      <c r="L46" s="6">
        <f t="shared" si="24"/>
        <v>0</v>
      </c>
      <c r="M46" s="18">
        <f t="shared" si="25"/>
        <v>3.5833333333333335</v>
      </c>
      <c r="N46" s="18">
        <f t="shared" si="31"/>
        <v>24</v>
      </c>
      <c r="O46" s="19">
        <f t="shared" si="26"/>
        <v>1</v>
      </c>
      <c r="P46" s="19">
        <f t="shared" si="27"/>
        <v>0.58333333333333337</v>
      </c>
    </row>
    <row r="47" spans="1:17" ht="18.75" x14ac:dyDescent="0.3">
      <c r="A47" s="7" t="s">
        <v>13</v>
      </c>
      <c r="B47" s="7">
        <f>SUM(B39:B46)</f>
        <v>254</v>
      </c>
      <c r="C47" s="8">
        <f>SUM(C39:C46)</f>
        <v>254</v>
      </c>
      <c r="D47" s="12">
        <f>C47/B47</f>
        <v>1</v>
      </c>
      <c r="E47" s="8">
        <f>SUM(E39:E46)</f>
        <v>1</v>
      </c>
      <c r="F47" s="13">
        <f>E47/C47</f>
        <v>3.937007874015748E-3</v>
      </c>
      <c r="G47" s="8">
        <f>SUM(G39:G46)</f>
        <v>96</v>
      </c>
      <c r="H47" s="13">
        <f t="shared" si="22"/>
        <v>0.37795275590551181</v>
      </c>
      <c r="I47" s="8">
        <f>SUM(I39:I46)</f>
        <v>138</v>
      </c>
      <c r="J47" s="13">
        <f t="shared" si="23"/>
        <v>0.54330708661417326</v>
      </c>
      <c r="K47" s="8">
        <f>SUM(K39:K46)</f>
        <v>19</v>
      </c>
      <c r="L47" s="13">
        <f t="shared" si="24"/>
        <v>7.4803149606299218E-2</v>
      </c>
      <c r="M47" s="9">
        <f t="shared" si="25"/>
        <v>3.311023622047244</v>
      </c>
      <c r="N47" s="9">
        <f>AVERAGE(N39:N46)</f>
        <v>21.5625</v>
      </c>
      <c r="O47" s="12">
        <f t="shared" si="26"/>
        <v>0.92519685039370081</v>
      </c>
      <c r="P47" s="12">
        <f t="shared" si="27"/>
        <v>0.38188976377952755</v>
      </c>
    </row>
    <row r="48" spans="1:17" ht="18.75" x14ac:dyDescent="0.3">
      <c r="A48" s="10" t="s">
        <v>14</v>
      </c>
      <c r="B48" s="10">
        <f>B31+B14</f>
        <v>15199</v>
      </c>
      <c r="C48" s="10">
        <f>C31+C14</f>
        <v>15153</v>
      </c>
      <c r="D48" s="14"/>
      <c r="E48" s="10">
        <f>E31+E14</f>
        <v>222</v>
      </c>
      <c r="F48" s="15">
        <f>E48/C48</f>
        <v>1.4650564244704019E-2</v>
      </c>
      <c r="G48" s="10">
        <f>G31+G14</f>
        <v>4958</v>
      </c>
      <c r="H48" s="15">
        <f t="shared" si="22"/>
        <v>0.32719593479838976</v>
      </c>
      <c r="I48" s="10">
        <f>I31+I14</f>
        <v>8223</v>
      </c>
      <c r="J48" s="15">
        <f t="shared" si="23"/>
        <v>0.54266481884775297</v>
      </c>
      <c r="K48" s="10">
        <f>K31+K14</f>
        <v>1746</v>
      </c>
      <c r="L48" s="15">
        <f t="shared" si="24"/>
        <v>0.1152247079786181</v>
      </c>
      <c r="M48" s="16">
        <f t="shared" si="25"/>
        <v>3.240480432917574</v>
      </c>
      <c r="N48" s="10"/>
      <c r="O48" s="14">
        <f t="shared" si="26"/>
        <v>0.88477529202138194</v>
      </c>
      <c r="P48" s="14">
        <f t="shared" si="27"/>
        <v>0.34184649904309378</v>
      </c>
    </row>
    <row r="51" spans="1:17" ht="18.75" x14ac:dyDescent="0.3">
      <c r="A51" s="36" t="s">
        <v>20</v>
      </c>
      <c r="B51" s="36"/>
      <c r="C51" s="36"/>
      <c r="D51" s="1" t="s">
        <v>79</v>
      </c>
    </row>
    <row r="53" spans="1:17" ht="18.75" x14ac:dyDescent="0.25">
      <c r="A53" s="37" t="s">
        <v>1</v>
      </c>
      <c r="B53" s="38" t="s">
        <v>2</v>
      </c>
      <c r="C53" s="40" t="s">
        <v>3</v>
      </c>
      <c r="D53" s="40"/>
      <c r="E53" s="41">
        <v>5</v>
      </c>
      <c r="F53" s="42"/>
      <c r="G53" s="41">
        <v>4</v>
      </c>
      <c r="H53" s="42"/>
      <c r="I53" s="41">
        <v>3</v>
      </c>
      <c r="J53" s="42"/>
      <c r="K53" s="41">
        <v>2</v>
      </c>
      <c r="L53" s="42"/>
      <c r="M53" s="34" t="s">
        <v>4</v>
      </c>
      <c r="N53" s="34" t="s">
        <v>5</v>
      </c>
      <c r="O53" s="34" t="s">
        <v>6</v>
      </c>
      <c r="P53" s="34" t="s">
        <v>7</v>
      </c>
    </row>
    <row r="54" spans="1:17" ht="37.5" x14ac:dyDescent="0.25">
      <c r="A54" s="37"/>
      <c r="B54" s="39"/>
      <c r="C54" s="2" t="s">
        <v>8</v>
      </c>
      <c r="D54" s="2" t="s">
        <v>9</v>
      </c>
      <c r="E54" s="3" t="s">
        <v>8</v>
      </c>
      <c r="F54" s="3" t="s">
        <v>9</v>
      </c>
      <c r="G54" s="3" t="s">
        <v>8</v>
      </c>
      <c r="H54" s="3" t="s">
        <v>9</v>
      </c>
      <c r="I54" s="3" t="s">
        <v>8</v>
      </c>
      <c r="J54" s="3" t="s">
        <v>9</v>
      </c>
      <c r="K54" s="3" t="s">
        <v>8</v>
      </c>
      <c r="L54" s="3" t="s">
        <v>9</v>
      </c>
      <c r="M54" s="35"/>
      <c r="N54" s="35"/>
      <c r="O54" s="35"/>
      <c r="P54" s="35"/>
    </row>
    <row r="55" spans="1:17" ht="18.75" x14ac:dyDescent="0.3">
      <c r="A55" s="4" t="s">
        <v>10</v>
      </c>
      <c r="B55" s="4">
        <v>21</v>
      </c>
      <c r="C55" s="5">
        <f>E55+G55+I55+K55</f>
        <v>21</v>
      </c>
      <c r="D55" s="17">
        <f t="shared" ref="D55" si="32">C55/B55</f>
        <v>1</v>
      </c>
      <c r="E55" s="5">
        <v>1</v>
      </c>
      <c r="F55" s="6">
        <f t="shared" ref="F55" si="33">E55/$C55</f>
        <v>4.7619047619047616E-2</v>
      </c>
      <c r="G55" s="5">
        <v>17</v>
      </c>
      <c r="H55" s="6">
        <f t="shared" ref="H55" si="34">G55/$C55</f>
        <v>0.80952380952380953</v>
      </c>
      <c r="I55" s="5">
        <v>3</v>
      </c>
      <c r="J55" s="6">
        <f t="shared" ref="J55" si="35">I55/$C55</f>
        <v>0.14285714285714285</v>
      </c>
      <c r="K55" s="5">
        <v>0</v>
      </c>
      <c r="L55" s="6">
        <f t="shared" ref="L55:L63" si="36">K55/$C55</f>
        <v>0</v>
      </c>
      <c r="M55" s="18">
        <f t="shared" ref="M55" si="37" xml:space="preserve"> (E55*5+G55*4+I55*3+K55*2)/C55</f>
        <v>3.9047619047619047</v>
      </c>
      <c r="N55" s="18">
        <v>27</v>
      </c>
      <c r="O55" s="19">
        <f t="shared" ref="O55" si="38">(C55-K55)/C55</f>
        <v>1</v>
      </c>
      <c r="P55" s="19">
        <f t="shared" ref="P55" si="39">(E55+G55)/C55</f>
        <v>0.8571428571428571</v>
      </c>
    </row>
    <row r="56" spans="1:17" ht="18.75" x14ac:dyDescent="0.3">
      <c r="A56" s="4" t="s">
        <v>11</v>
      </c>
      <c r="B56" s="4">
        <v>31</v>
      </c>
      <c r="C56" s="5">
        <f t="shared" ref="C56:C62" si="40">E56+G56+I56+K56</f>
        <v>31</v>
      </c>
      <c r="D56" s="17">
        <f t="shared" ref="D56:D62" si="41">C56/B56</f>
        <v>1</v>
      </c>
      <c r="E56" s="5">
        <v>0</v>
      </c>
      <c r="F56" s="6">
        <f t="shared" ref="F56:F62" si="42">E56/$C56</f>
        <v>0</v>
      </c>
      <c r="G56" s="5">
        <v>15</v>
      </c>
      <c r="H56" s="6">
        <f t="shared" ref="H56:H63" si="43">G56/$C56</f>
        <v>0.4838709677419355</v>
      </c>
      <c r="I56" s="5">
        <v>15</v>
      </c>
      <c r="J56" s="6">
        <f t="shared" ref="J56:J63" si="44">I56/$C56</f>
        <v>0.4838709677419355</v>
      </c>
      <c r="K56" s="5">
        <v>1</v>
      </c>
      <c r="L56" s="6">
        <f t="shared" si="36"/>
        <v>3.2258064516129031E-2</v>
      </c>
      <c r="M56" s="18">
        <f t="shared" ref="M56:M63" si="45" xml:space="preserve"> (E56*5+G56*4+I56*3+K56*2)/C56</f>
        <v>3.4516129032258065</v>
      </c>
      <c r="N56" s="18">
        <v>20</v>
      </c>
      <c r="O56" s="19">
        <f t="shared" ref="O56:O63" si="46">(C56-K56)/C56</f>
        <v>0.967741935483871</v>
      </c>
      <c r="P56" s="19">
        <f t="shared" ref="P56:P63" si="47">(E56+G56)/C56</f>
        <v>0.4838709677419355</v>
      </c>
      <c r="Q56" t="s">
        <v>76</v>
      </c>
    </row>
    <row r="57" spans="1:17" ht="18.75" x14ac:dyDescent="0.3">
      <c r="A57" s="4" t="s">
        <v>15</v>
      </c>
      <c r="B57" s="4">
        <v>42</v>
      </c>
      <c r="C57" s="5">
        <f t="shared" si="40"/>
        <v>42</v>
      </c>
      <c r="D57" s="17">
        <f t="shared" si="41"/>
        <v>1</v>
      </c>
      <c r="E57" s="5">
        <v>0</v>
      </c>
      <c r="F57" s="6">
        <f t="shared" si="42"/>
        <v>0</v>
      </c>
      <c r="G57" s="5">
        <v>16</v>
      </c>
      <c r="H57" s="6">
        <f t="shared" si="43"/>
        <v>0.38095238095238093</v>
      </c>
      <c r="I57" s="5">
        <v>26</v>
      </c>
      <c r="J57" s="6">
        <f t="shared" si="44"/>
        <v>0.61904761904761907</v>
      </c>
      <c r="K57" s="5">
        <v>0</v>
      </c>
      <c r="L57" s="6">
        <f t="shared" si="36"/>
        <v>0</v>
      </c>
      <c r="M57" s="18">
        <f t="shared" si="45"/>
        <v>3.3809523809523809</v>
      </c>
      <c r="N57" s="18">
        <v>19.5</v>
      </c>
      <c r="O57" s="19">
        <f t="shared" si="46"/>
        <v>1</v>
      </c>
      <c r="P57" s="19">
        <f t="shared" si="47"/>
        <v>0.38095238095238093</v>
      </c>
    </row>
    <row r="58" spans="1:17" ht="18.75" x14ac:dyDescent="0.3">
      <c r="A58" s="4" t="s">
        <v>16</v>
      </c>
      <c r="B58" s="4">
        <v>37</v>
      </c>
      <c r="C58" s="5">
        <f t="shared" si="40"/>
        <v>37</v>
      </c>
      <c r="D58" s="17">
        <f t="shared" si="41"/>
        <v>1</v>
      </c>
      <c r="E58" s="5">
        <v>0</v>
      </c>
      <c r="F58" s="6">
        <f t="shared" si="42"/>
        <v>0</v>
      </c>
      <c r="G58" s="5">
        <v>18</v>
      </c>
      <c r="H58" s="6">
        <f t="shared" si="43"/>
        <v>0.48648648648648651</v>
      </c>
      <c r="I58" s="5">
        <v>19</v>
      </c>
      <c r="J58" s="6">
        <f t="shared" si="44"/>
        <v>0.51351351351351349</v>
      </c>
      <c r="K58" s="5">
        <v>0</v>
      </c>
      <c r="L58" s="6">
        <f t="shared" si="36"/>
        <v>0</v>
      </c>
      <c r="M58" s="18">
        <f t="shared" si="45"/>
        <v>3.4864864864864864</v>
      </c>
      <c r="N58" s="18">
        <v>19.75</v>
      </c>
      <c r="O58" s="19">
        <f t="shared" si="46"/>
        <v>1</v>
      </c>
      <c r="P58" s="19">
        <f t="shared" si="47"/>
        <v>0.48648648648648651</v>
      </c>
    </row>
    <row r="59" spans="1:17" ht="18.75" x14ac:dyDescent="0.3">
      <c r="A59" s="4" t="s">
        <v>12</v>
      </c>
      <c r="B59" s="4">
        <v>73</v>
      </c>
      <c r="C59" s="5">
        <f t="shared" si="40"/>
        <v>73</v>
      </c>
      <c r="D59" s="17">
        <f t="shared" si="41"/>
        <v>1</v>
      </c>
      <c r="E59" s="5">
        <v>0</v>
      </c>
      <c r="F59" s="6">
        <f t="shared" si="42"/>
        <v>0</v>
      </c>
      <c r="G59" s="5">
        <v>13</v>
      </c>
      <c r="H59" s="6">
        <f t="shared" si="43"/>
        <v>0.17808219178082191</v>
      </c>
      <c r="I59" s="5">
        <v>59</v>
      </c>
      <c r="J59" s="6">
        <f t="shared" si="44"/>
        <v>0.80821917808219179</v>
      </c>
      <c r="K59" s="5">
        <v>1</v>
      </c>
      <c r="L59" s="6">
        <f t="shared" si="36"/>
        <v>1.3698630136986301E-2</v>
      </c>
      <c r="M59" s="18">
        <f t="shared" si="45"/>
        <v>3.1643835616438358</v>
      </c>
      <c r="N59" s="18">
        <v>19.8</v>
      </c>
      <c r="O59" s="19">
        <f t="shared" si="46"/>
        <v>0.98630136986301364</v>
      </c>
      <c r="P59" s="19">
        <f t="shared" si="47"/>
        <v>0.17808219178082191</v>
      </c>
      <c r="Q59" t="s">
        <v>80</v>
      </c>
    </row>
    <row r="60" spans="1:17" ht="18.75" x14ac:dyDescent="0.3">
      <c r="A60" s="4" t="s">
        <v>17</v>
      </c>
      <c r="B60" s="4">
        <v>8</v>
      </c>
      <c r="C60" s="5">
        <f t="shared" si="40"/>
        <v>8</v>
      </c>
      <c r="D60" s="17">
        <f t="shared" si="41"/>
        <v>1</v>
      </c>
      <c r="E60" s="5">
        <v>0</v>
      </c>
      <c r="F60" s="6">
        <f t="shared" si="42"/>
        <v>0</v>
      </c>
      <c r="G60" s="5">
        <v>5</v>
      </c>
      <c r="H60" s="6">
        <f t="shared" si="43"/>
        <v>0.625</v>
      </c>
      <c r="I60" s="5">
        <v>3</v>
      </c>
      <c r="J60" s="6">
        <f t="shared" si="44"/>
        <v>0.375</v>
      </c>
      <c r="K60" s="5">
        <v>0</v>
      </c>
      <c r="L60" s="6">
        <f t="shared" si="36"/>
        <v>0</v>
      </c>
      <c r="M60" s="18">
        <f t="shared" si="45"/>
        <v>3.625</v>
      </c>
      <c r="N60" s="18">
        <v>23</v>
      </c>
      <c r="O60" s="19">
        <f t="shared" si="46"/>
        <v>1</v>
      </c>
      <c r="P60" s="19">
        <f t="shared" si="47"/>
        <v>0.625</v>
      </c>
    </row>
    <row r="61" spans="1:17" ht="18.75" x14ac:dyDescent="0.3">
      <c r="A61" s="4" t="s">
        <v>18</v>
      </c>
      <c r="B61" s="4">
        <v>30</v>
      </c>
      <c r="C61" s="5">
        <f t="shared" si="40"/>
        <v>30</v>
      </c>
      <c r="D61" s="17">
        <f t="shared" si="41"/>
        <v>1</v>
      </c>
      <c r="E61" s="5">
        <v>0</v>
      </c>
      <c r="F61" s="6">
        <f t="shared" si="42"/>
        <v>0</v>
      </c>
      <c r="G61" s="5">
        <v>6</v>
      </c>
      <c r="H61" s="6">
        <f t="shared" si="43"/>
        <v>0.2</v>
      </c>
      <c r="I61" s="5">
        <v>21</v>
      </c>
      <c r="J61" s="6">
        <f t="shared" si="44"/>
        <v>0.7</v>
      </c>
      <c r="K61" s="5">
        <v>3</v>
      </c>
      <c r="L61" s="6">
        <f t="shared" si="36"/>
        <v>0.1</v>
      </c>
      <c r="M61" s="18">
        <f t="shared" si="45"/>
        <v>3.1</v>
      </c>
      <c r="N61" s="18">
        <v>16.2</v>
      </c>
      <c r="O61" s="19">
        <f t="shared" si="46"/>
        <v>0.9</v>
      </c>
      <c r="P61" s="19">
        <f t="shared" si="47"/>
        <v>0.2</v>
      </c>
      <c r="Q61" t="s">
        <v>84</v>
      </c>
    </row>
    <row r="62" spans="1:17" ht="18.75" x14ac:dyDescent="0.3">
      <c r="A62" s="4" t="s">
        <v>28</v>
      </c>
      <c r="B62" s="4">
        <v>12</v>
      </c>
      <c r="C62" s="5">
        <f t="shared" si="40"/>
        <v>12</v>
      </c>
      <c r="D62" s="17">
        <f t="shared" si="41"/>
        <v>1</v>
      </c>
      <c r="E62" s="5">
        <v>0</v>
      </c>
      <c r="F62" s="6">
        <f t="shared" si="42"/>
        <v>0</v>
      </c>
      <c r="G62" s="5">
        <v>7</v>
      </c>
      <c r="H62" s="6">
        <f t="shared" si="43"/>
        <v>0.58333333333333337</v>
      </c>
      <c r="I62" s="5">
        <v>5</v>
      </c>
      <c r="J62" s="6">
        <f t="shared" si="44"/>
        <v>0.41666666666666669</v>
      </c>
      <c r="K62" s="5">
        <v>0</v>
      </c>
      <c r="L62" s="6">
        <f t="shared" si="36"/>
        <v>0</v>
      </c>
      <c r="M62" s="18">
        <f t="shared" si="45"/>
        <v>3.5833333333333335</v>
      </c>
      <c r="N62" s="18">
        <v>24</v>
      </c>
      <c r="O62" s="19">
        <f t="shared" si="46"/>
        <v>1</v>
      </c>
      <c r="P62" s="19">
        <f t="shared" si="47"/>
        <v>0.58333333333333337</v>
      </c>
    </row>
    <row r="63" spans="1:17" ht="18.75" x14ac:dyDescent="0.3">
      <c r="A63" s="7" t="s">
        <v>13</v>
      </c>
      <c r="B63" s="7">
        <f>SUM(B55:B62)</f>
        <v>254</v>
      </c>
      <c r="C63" s="8">
        <f>SUM(C55:C62)</f>
        <v>254</v>
      </c>
      <c r="D63" s="12">
        <f>C63/B63</f>
        <v>1</v>
      </c>
      <c r="E63" s="8">
        <f>SUM(E55:E62)</f>
        <v>1</v>
      </c>
      <c r="F63" s="13">
        <f>E63/C63</f>
        <v>3.937007874015748E-3</v>
      </c>
      <c r="G63" s="8">
        <f>SUM(G55:G62)</f>
        <v>97</v>
      </c>
      <c r="H63" s="13">
        <f t="shared" si="43"/>
        <v>0.38188976377952755</v>
      </c>
      <c r="I63" s="8">
        <f>SUM(I55:I62)</f>
        <v>151</v>
      </c>
      <c r="J63" s="13">
        <f t="shared" si="44"/>
        <v>0.59448818897637801</v>
      </c>
      <c r="K63" s="8">
        <f>SUM(K55:K62)</f>
        <v>5</v>
      </c>
      <c r="L63" s="13">
        <f t="shared" si="36"/>
        <v>1.968503937007874E-2</v>
      </c>
      <c r="M63" s="9">
        <f t="shared" si="45"/>
        <v>3.3700787401574801</v>
      </c>
      <c r="N63" s="9">
        <f>AVERAGE(N55:N62)</f>
        <v>21.15625</v>
      </c>
      <c r="O63" s="12">
        <f t="shared" si="46"/>
        <v>0.98031496062992129</v>
      </c>
      <c r="P63" s="12">
        <f t="shared" si="47"/>
        <v>0.38582677165354329</v>
      </c>
    </row>
    <row r="64" spans="1:17" ht="18.75" x14ac:dyDescent="0.3">
      <c r="A64" s="10" t="s">
        <v>14</v>
      </c>
      <c r="B64" s="10"/>
      <c r="C64" s="10"/>
      <c r="D64" s="14"/>
      <c r="E64" s="10"/>
      <c r="F64" s="15"/>
      <c r="G64" s="10"/>
      <c r="H64" s="15"/>
      <c r="I64" s="10"/>
      <c r="J64" s="15"/>
      <c r="K64" s="10"/>
      <c r="L64" s="15"/>
      <c r="M64" s="16"/>
      <c r="N64" s="10"/>
      <c r="O64" s="14"/>
      <c r="P64" s="14"/>
    </row>
  </sheetData>
  <mergeCells count="48">
    <mergeCell ref="O53:O54"/>
    <mergeCell ref="P53:P54"/>
    <mergeCell ref="G53:H53"/>
    <mergeCell ref="I53:J53"/>
    <mergeCell ref="K53:L53"/>
    <mergeCell ref="M53:M54"/>
    <mergeCell ref="N53:N54"/>
    <mergeCell ref="A51:C51"/>
    <mergeCell ref="A53:A54"/>
    <mergeCell ref="B53:B54"/>
    <mergeCell ref="C53:D53"/>
    <mergeCell ref="E53:F53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K20:L20"/>
    <mergeCell ref="M20:M21"/>
    <mergeCell ref="N20:N21"/>
    <mergeCell ref="A18:C18"/>
    <mergeCell ref="A20:A21"/>
    <mergeCell ref="B20:B21"/>
    <mergeCell ref="C20:D20"/>
    <mergeCell ref="E20:F20"/>
    <mergeCell ref="O20:O21"/>
    <mergeCell ref="P20:P21"/>
    <mergeCell ref="A35:C35"/>
    <mergeCell ref="A37:A38"/>
    <mergeCell ref="B37:B38"/>
    <mergeCell ref="C37:D37"/>
    <mergeCell ref="E37:F37"/>
    <mergeCell ref="G37:H37"/>
    <mergeCell ref="I37:J37"/>
    <mergeCell ref="K37:L37"/>
    <mergeCell ref="M37:M38"/>
    <mergeCell ref="N37:N38"/>
    <mergeCell ref="O37:O38"/>
    <mergeCell ref="P37:P38"/>
    <mergeCell ref="G20:H20"/>
    <mergeCell ref="I20:J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Q30"/>
  <sheetViews>
    <sheetView workbookViewId="0">
      <selection activeCell="A24" sqref="A24:XFD24"/>
    </sheetView>
  </sheetViews>
  <sheetFormatPr defaultRowHeight="15" x14ac:dyDescent="0.25"/>
  <cols>
    <col min="1" max="1" width="14.42578125" customWidth="1"/>
    <col min="4" max="4" width="15" customWidth="1"/>
    <col min="8" max="8" width="11.7109375" bestFit="1" customWidth="1"/>
    <col min="10" max="10" width="11.7109375" bestFit="1" customWidth="1"/>
    <col min="12" max="12" width="10.28515625" bestFit="1" customWidth="1"/>
    <col min="15" max="15" width="11.42578125" customWidth="1"/>
    <col min="16" max="16" width="12.140625" customWidth="1"/>
  </cols>
  <sheetData>
    <row r="1" spans="1:17" ht="18.75" x14ac:dyDescent="0.3">
      <c r="A1" s="36" t="s">
        <v>25</v>
      </c>
      <c r="B1" s="36"/>
      <c r="C1" s="36"/>
      <c r="D1" s="1">
        <v>45070</v>
      </c>
    </row>
    <row r="3" spans="1:17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7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7" ht="18.75" x14ac:dyDescent="0.3">
      <c r="A5" s="4" t="s">
        <v>10</v>
      </c>
      <c r="B5" s="4">
        <v>8</v>
      </c>
      <c r="C5" s="5">
        <f>E5+G5+I5+K5</f>
        <v>8</v>
      </c>
      <c r="D5" s="17">
        <f t="shared" ref="D5:D12" si="0">C5/B5</f>
        <v>1</v>
      </c>
      <c r="E5" s="5">
        <v>3</v>
      </c>
      <c r="F5" s="6">
        <f t="shared" ref="F5:F11" si="1">E5/$C5</f>
        <v>0.375</v>
      </c>
      <c r="G5" s="5">
        <v>5</v>
      </c>
      <c r="H5" s="6">
        <f t="shared" ref="H5:H14" si="2">G5/$C5</f>
        <v>0.625</v>
      </c>
      <c r="I5" s="5">
        <v>0</v>
      </c>
      <c r="J5" s="6">
        <f t="shared" ref="J5:J14" si="3">I5/$C5</f>
        <v>0</v>
      </c>
      <c r="K5" s="5">
        <v>0</v>
      </c>
      <c r="L5" s="6">
        <f t="shared" ref="L5:L14" si="4">K5/$C5</f>
        <v>0</v>
      </c>
      <c r="M5" s="18">
        <f t="shared" ref="M5:M12" si="5" xml:space="preserve"> (E5*5+G5*4+I5*3+K5*2)/C5</f>
        <v>4.375</v>
      </c>
      <c r="N5" s="18">
        <v>31</v>
      </c>
      <c r="O5" s="19">
        <f t="shared" ref="O5:O14" si="6">(C5-K5)/C5</f>
        <v>1</v>
      </c>
      <c r="P5" s="19">
        <f t="shared" ref="P5:P14" si="7">(E5+G5)/C5</f>
        <v>1</v>
      </c>
    </row>
    <row r="6" spans="1:17" ht="18.75" x14ac:dyDescent="0.3">
      <c r="A6" s="4" t="s">
        <v>11</v>
      </c>
      <c r="B6" s="4">
        <v>8</v>
      </c>
      <c r="C6" s="5">
        <f t="shared" ref="C6:C12" si="8">E6+G6+I6+K6</f>
        <v>8</v>
      </c>
      <c r="D6" s="17">
        <f t="shared" si="0"/>
        <v>1</v>
      </c>
      <c r="E6" s="5">
        <v>0</v>
      </c>
      <c r="F6" s="6">
        <f t="shared" si="1"/>
        <v>0</v>
      </c>
      <c r="G6" s="5">
        <v>4</v>
      </c>
      <c r="H6" s="6">
        <f t="shared" si="2"/>
        <v>0.5</v>
      </c>
      <c r="I6" s="5">
        <v>4</v>
      </c>
      <c r="J6" s="6">
        <f t="shared" si="3"/>
        <v>0.5</v>
      </c>
      <c r="K6" s="5">
        <v>0</v>
      </c>
      <c r="L6" s="6">
        <f t="shared" si="4"/>
        <v>0</v>
      </c>
      <c r="M6" s="18">
        <f t="shared" si="5"/>
        <v>3.5</v>
      </c>
      <c r="N6" s="18">
        <v>22</v>
      </c>
      <c r="O6" s="19">
        <f t="shared" si="6"/>
        <v>1</v>
      </c>
      <c r="P6" s="19">
        <f t="shared" si="7"/>
        <v>0.5</v>
      </c>
    </row>
    <row r="7" spans="1:17" ht="18.75" x14ac:dyDescent="0.3">
      <c r="A7" s="4" t="s">
        <v>15</v>
      </c>
      <c r="B7" s="4">
        <v>4</v>
      </c>
      <c r="C7" s="5">
        <f t="shared" si="8"/>
        <v>4</v>
      </c>
      <c r="D7" s="17">
        <f t="shared" si="0"/>
        <v>1</v>
      </c>
      <c r="E7" s="5">
        <v>0</v>
      </c>
      <c r="F7" s="6">
        <f t="shared" si="1"/>
        <v>0</v>
      </c>
      <c r="G7" s="5">
        <v>3</v>
      </c>
      <c r="H7" s="6">
        <f t="shared" si="2"/>
        <v>0.75</v>
      </c>
      <c r="I7" s="5">
        <v>1</v>
      </c>
      <c r="J7" s="6">
        <f t="shared" si="3"/>
        <v>0.25</v>
      </c>
      <c r="K7" s="5">
        <v>0</v>
      </c>
      <c r="L7" s="6">
        <f t="shared" si="4"/>
        <v>0</v>
      </c>
      <c r="M7" s="18">
        <f t="shared" si="5"/>
        <v>3.75</v>
      </c>
      <c r="N7" s="18">
        <v>24</v>
      </c>
      <c r="O7" s="19">
        <f t="shared" si="6"/>
        <v>1</v>
      </c>
      <c r="P7" s="19">
        <f t="shared" si="7"/>
        <v>0.75</v>
      </c>
    </row>
    <row r="8" spans="1:17" ht="18.75" x14ac:dyDescent="0.3">
      <c r="A8" s="4" t="s">
        <v>16</v>
      </c>
      <c r="B8" s="4">
        <v>18</v>
      </c>
      <c r="C8" s="5">
        <f t="shared" si="8"/>
        <v>18</v>
      </c>
      <c r="D8" s="17">
        <f t="shared" si="0"/>
        <v>1</v>
      </c>
      <c r="E8" s="5">
        <v>0</v>
      </c>
      <c r="F8" s="6">
        <f t="shared" si="1"/>
        <v>0</v>
      </c>
      <c r="G8" s="5">
        <v>14</v>
      </c>
      <c r="H8" s="6">
        <f t="shared" si="2"/>
        <v>0.77777777777777779</v>
      </c>
      <c r="I8" s="5">
        <v>3</v>
      </c>
      <c r="J8" s="6">
        <f t="shared" si="3"/>
        <v>0.16666666666666666</v>
      </c>
      <c r="K8" s="5">
        <v>1</v>
      </c>
      <c r="L8" s="6">
        <f t="shared" si="4"/>
        <v>5.5555555555555552E-2</v>
      </c>
      <c r="M8" s="18">
        <f t="shared" si="5"/>
        <v>3.7222222222222223</v>
      </c>
      <c r="N8" s="18">
        <v>24</v>
      </c>
      <c r="O8" s="19">
        <f t="shared" si="6"/>
        <v>0.94444444444444442</v>
      </c>
      <c r="P8" s="19">
        <f t="shared" si="7"/>
        <v>0.77777777777777779</v>
      </c>
      <c r="Q8" t="s">
        <v>31</v>
      </c>
    </row>
    <row r="9" spans="1:17" ht="18.75" x14ac:dyDescent="0.3">
      <c r="A9" s="4" t="s">
        <v>12</v>
      </c>
      <c r="B9" s="4">
        <v>5</v>
      </c>
      <c r="C9" s="5">
        <f t="shared" si="8"/>
        <v>5</v>
      </c>
      <c r="D9" s="17">
        <f t="shared" si="0"/>
        <v>1</v>
      </c>
      <c r="E9" s="5">
        <v>0</v>
      </c>
      <c r="F9" s="6">
        <f t="shared" si="1"/>
        <v>0</v>
      </c>
      <c r="G9" s="5">
        <v>5</v>
      </c>
      <c r="H9" s="6">
        <f t="shared" si="2"/>
        <v>1</v>
      </c>
      <c r="I9" s="5">
        <v>0</v>
      </c>
      <c r="J9" s="6">
        <f t="shared" si="3"/>
        <v>0</v>
      </c>
      <c r="K9" s="5">
        <v>0</v>
      </c>
      <c r="L9" s="6">
        <f t="shared" si="4"/>
        <v>0</v>
      </c>
      <c r="M9" s="18">
        <f t="shared" ref="M9" si="9" xml:space="preserve"> (E9*5+G9*4+I9*3+K9*2)/C9</f>
        <v>4</v>
      </c>
      <c r="N9" s="18">
        <v>26</v>
      </c>
      <c r="O9" s="19">
        <f t="shared" si="6"/>
        <v>1</v>
      </c>
      <c r="P9" s="19">
        <f t="shared" si="7"/>
        <v>1</v>
      </c>
    </row>
    <row r="10" spans="1:17" ht="18.75" x14ac:dyDescent="0.3">
      <c r="A10" s="4" t="s">
        <v>17</v>
      </c>
      <c r="B10" s="4">
        <v>3</v>
      </c>
      <c r="C10" s="5">
        <f t="shared" si="8"/>
        <v>3</v>
      </c>
      <c r="D10" s="17">
        <f t="shared" si="0"/>
        <v>1</v>
      </c>
      <c r="E10" s="5">
        <v>0</v>
      </c>
      <c r="F10" s="6">
        <f t="shared" si="1"/>
        <v>0</v>
      </c>
      <c r="G10" s="5">
        <v>3</v>
      </c>
      <c r="H10" s="6">
        <f t="shared" si="2"/>
        <v>1</v>
      </c>
      <c r="I10" s="5">
        <v>0</v>
      </c>
      <c r="J10" s="6">
        <f t="shared" si="3"/>
        <v>0</v>
      </c>
      <c r="K10" s="5">
        <v>0</v>
      </c>
      <c r="L10" s="6">
        <f t="shared" si="4"/>
        <v>0</v>
      </c>
      <c r="M10" s="18">
        <f t="shared" si="5"/>
        <v>4</v>
      </c>
      <c r="N10" s="18">
        <v>25</v>
      </c>
      <c r="O10" s="19">
        <f t="shared" si="6"/>
        <v>1</v>
      </c>
      <c r="P10" s="19">
        <f t="shared" si="7"/>
        <v>1</v>
      </c>
    </row>
    <row r="11" spans="1:17" ht="18.75" x14ac:dyDescent="0.3">
      <c r="A11" s="4" t="s">
        <v>18</v>
      </c>
      <c r="B11" s="4">
        <v>1</v>
      </c>
      <c r="C11" s="5">
        <f t="shared" si="8"/>
        <v>1</v>
      </c>
      <c r="D11" s="17">
        <f t="shared" si="0"/>
        <v>1</v>
      </c>
      <c r="E11" s="5">
        <v>0</v>
      </c>
      <c r="F11" s="6">
        <f t="shared" si="1"/>
        <v>0</v>
      </c>
      <c r="G11" s="5">
        <v>1</v>
      </c>
      <c r="H11" s="6">
        <f t="shared" si="2"/>
        <v>1</v>
      </c>
      <c r="I11" s="5">
        <v>0</v>
      </c>
      <c r="J11" s="6">
        <f t="shared" si="3"/>
        <v>0</v>
      </c>
      <c r="K11" s="5">
        <v>0</v>
      </c>
      <c r="L11" s="6">
        <f t="shared" si="4"/>
        <v>0</v>
      </c>
      <c r="M11" s="18">
        <f t="shared" si="5"/>
        <v>4</v>
      </c>
      <c r="N11" s="18">
        <v>25</v>
      </c>
      <c r="O11" s="19">
        <f t="shared" si="6"/>
        <v>1</v>
      </c>
      <c r="P11" s="19">
        <f t="shared" si="7"/>
        <v>1</v>
      </c>
    </row>
    <row r="12" spans="1:17" ht="18.75" x14ac:dyDescent="0.3">
      <c r="A12" s="4" t="s">
        <v>28</v>
      </c>
      <c r="B12" s="4">
        <v>4</v>
      </c>
      <c r="C12" s="5">
        <f t="shared" si="8"/>
        <v>4</v>
      </c>
      <c r="D12" s="17">
        <f t="shared" si="0"/>
        <v>1</v>
      </c>
      <c r="E12" s="5">
        <v>0</v>
      </c>
      <c r="F12" s="6">
        <v>0</v>
      </c>
      <c r="G12" s="5">
        <v>2</v>
      </c>
      <c r="H12" s="6">
        <f t="shared" si="2"/>
        <v>0.5</v>
      </c>
      <c r="I12" s="5">
        <v>2</v>
      </c>
      <c r="J12" s="6">
        <f t="shared" si="3"/>
        <v>0.5</v>
      </c>
      <c r="K12" s="5">
        <v>0</v>
      </c>
      <c r="L12" s="6">
        <f t="shared" si="4"/>
        <v>0</v>
      </c>
      <c r="M12" s="18">
        <f t="shared" si="5"/>
        <v>3.5</v>
      </c>
      <c r="N12" s="18">
        <v>21</v>
      </c>
      <c r="O12" s="19">
        <f t="shared" si="6"/>
        <v>1</v>
      </c>
      <c r="P12" s="19">
        <f t="shared" si="7"/>
        <v>0.5</v>
      </c>
    </row>
    <row r="13" spans="1:17" ht="18.75" x14ac:dyDescent="0.3">
      <c r="A13" s="7" t="s">
        <v>13</v>
      </c>
      <c r="B13" s="7">
        <f>SUM(B5:B12)</f>
        <v>51</v>
      </c>
      <c r="C13" s="8">
        <f>SUM(C5:C12)</f>
        <v>51</v>
      </c>
      <c r="D13" s="12">
        <f>C13/B13</f>
        <v>1</v>
      </c>
      <c r="E13" s="8">
        <f>SUM(E5:E12)</f>
        <v>3</v>
      </c>
      <c r="F13" s="13">
        <f>E13/C13</f>
        <v>5.8823529411764705E-2</v>
      </c>
      <c r="G13" s="8">
        <f>SUM(G5:G12)</f>
        <v>37</v>
      </c>
      <c r="H13" s="13">
        <f t="shared" si="2"/>
        <v>0.72549019607843135</v>
      </c>
      <c r="I13" s="8">
        <f>SUM(I5:I12)</f>
        <v>10</v>
      </c>
      <c r="J13" s="13">
        <f t="shared" si="3"/>
        <v>0.19607843137254902</v>
      </c>
      <c r="K13" s="8">
        <f>SUM(K5:K12)</f>
        <v>1</v>
      </c>
      <c r="L13" s="13">
        <f t="shared" si="4"/>
        <v>1.9607843137254902E-2</v>
      </c>
      <c r="M13" s="9">
        <f t="shared" ref="M13:M14" si="10" xml:space="preserve"> (E13*5+G13*4+I13*3+K13*2)/C13</f>
        <v>3.8235294117647061</v>
      </c>
      <c r="N13" s="9">
        <f>AVERAGE(N5:N12)</f>
        <v>24.75</v>
      </c>
      <c r="O13" s="12">
        <f t="shared" si="6"/>
        <v>0.98039215686274506</v>
      </c>
      <c r="P13" s="12">
        <f t="shared" si="7"/>
        <v>0.78431372549019607</v>
      </c>
    </row>
    <row r="14" spans="1:17" ht="18.75" x14ac:dyDescent="0.3">
      <c r="A14" s="10" t="s">
        <v>14</v>
      </c>
      <c r="B14" s="10">
        <v>2164</v>
      </c>
      <c r="C14" s="10">
        <v>2159</v>
      </c>
      <c r="D14" s="14">
        <f>C14/B14</f>
        <v>0.99768946395563773</v>
      </c>
      <c r="E14" s="10">
        <v>113</v>
      </c>
      <c r="F14" s="15">
        <f>E14/C14</f>
        <v>5.2339045854562297E-2</v>
      </c>
      <c r="G14" s="10">
        <v>1089</v>
      </c>
      <c r="H14" s="15">
        <f t="shared" si="2"/>
        <v>0.50440018527095876</v>
      </c>
      <c r="I14" s="10">
        <v>857</v>
      </c>
      <c r="J14" s="15">
        <f t="shared" si="3"/>
        <v>0.39694302918017599</v>
      </c>
      <c r="K14" s="10">
        <v>100</v>
      </c>
      <c r="L14" s="15">
        <f t="shared" si="4"/>
        <v>4.6317739694302917E-2</v>
      </c>
      <c r="M14" s="16">
        <f t="shared" si="10"/>
        <v>3.5627605372857802</v>
      </c>
      <c r="N14" s="10"/>
      <c r="O14" s="14">
        <f t="shared" si="6"/>
        <v>0.95368226030569703</v>
      </c>
      <c r="P14" s="14">
        <f t="shared" si="7"/>
        <v>0.55673923112552104</v>
      </c>
    </row>
    <row r="17" spans="1:16" ht="18.75" x14ac:dyDescent="0.3">
      <c r="A17" s="36" t="s">
        <v>25</v>
      </c>
      <c r="B17" s="36"/>
      <c r="C17" s="36"/>
      <c r="D17" s="1" t="s">
        <v>79</v>
      </c>
    </row>
    <row r="19" spans="1:16" ht="18.75" x14ac:dyDescent="0.25">
      <c r="A19" s="37" t="s">
        <v>1</v>
      </c>
      <c r="B19" s="38" t="s">
        <v>2</v>
      </c>
      <c r="C19" s="40" t="s">
        <v>3</v>
      </c>
      <c r="D19" s="40"/>
      <c r="E19" s="41">
        <v>5</v>
      </c>
      <c r="F19" s="42"/>
      <c r="G19" s="41">
        <v>4</v>
      </c>
      <c r="H19" s="42"/>
      <c r="I19" s="41">
        <v>3</v>
      </c>
      <c r="J19" s="42"/>
      <c r="K19" s="41">
        <v>2</v>
      </c>
      <c r="L19" s="42"/>
      <c r="M19" s="34" t="s">
        <v>4</v>
      </c>
      <c r="N19" s="34" t="s">
        <v>5</v>
      </c>
      <c r="O19" s="34" t="s">
        <v>6</v>
      </c>
      <c r="P19" s="34" t="s">
        <v>7</v>
      </c>
    </row>
    <row r="20" spans="1:16" ht="37.5" x14ac:dyDescent="0.25">
      <c r="A20" s="37"/>
      <c r="B20" s="39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35"/>
      <c r="N20" s="35"/>
      <c r="O20" s="35"/>
      <c r="P20" s="35"/>
    </row>
    <row r="21" spans="1:16" ht="18.75" x14ac:dyDescent="0.3">
      <c r="A21" s="4" t="s">
        <v>10</v>
      </c>
      <c r="B21" s="4">
        <v>8</v>
      </c>
      <c r="C21" s="5">
        <f>E21+G21+I21+K21</f>
        <v>8</v>
      </c>
      <c r="D21" s="17">
        <f t="shared" ref="D21:D28" si="11">C21/B21</f>
        <v>1</v>
      </c>
      <c r="E21" s="5">
        <v>3</v>
      </c>
      <c r="F21" s="6">
        <f t="shared" ref="F21:F27" si="12">E21/$C21</f>
        <v>0.375</v>
      </c>
      <c r="G21" s="5">
        <v>5</v>
      </c>
      <c r="H21" s="6">
        <f t="shared" ref="H21:H30" si="13">G21/$C21</f>
        <v>0.625</v>
      </c>
      <c r="I21" s="5">
        <v>0</v>
      </c>
      <c r="J21" s="6">
        <f t="shared" ref="J21:J30" si="14">I21/$C21</f>
        <v>0</v>
      </c>
      <c r="K21" s="5">
        <v>0</v>
      </c>
      <c r="L21" s="6">
        <f t="shared" ref="L21:L30" si="15">K21/$C21</f>
        <v>0</v>
      </c>
      <c r="M21" s="18">
        <f t="shared" ref="M21:M30" si="16" xml:space="preserve"> (E21*5+G21*4+I21*3+K21*2)/C21</f>
        <v>4.375</v>
      </c>
      <c r="N21" s="18">
        <v>31</v>
      </c>
      <c r="O21" s="19">
        <f t="shared" ref="O21:O30" si="17">(C21-K21)/C21</f>
        <v>1</v>
      </c>
      <c r="P21" s="19">
        <f t="shared" ref="P21:P30" si="18">(E21+G21)/C21</f>
        <v>1</v>
      </c>
    </row>
    <row r="22" spans="1:16" ht="18.75" x14ac:dyDescent="0.3">
      <c r="A22" s="4" t="s">
        <v>11</v>
      </c>
      <c r="B22" s="4">
        <v>8</v>
      </c>
      <c r="C22" s="5">
        <f t="shared" ref="C22:C28" si="19">E22+G22+I22+K22</f>
        <v>8</v>
      </c>
      <c r="D22" s="17">
        <f t="shared" si="11"/>
        <v>1</v>
      </c>
      <c r="E22" s="5">
        <v>0</v>
      </c>
      <c r="F22" s="6">
        <f t="shared" si="12"/>
        <v>0</v>
      </c>
      <c r="G22" s="5">
        <v>4</v>
      </c>
      <c r="H22" s="6">
        <f t="shared" si="13"/>
        <v>0.5</v>
      </c>
      <c r="I22" s="5">
        <v>4</v>
      </c>
      <c r="J22" s="6">
        <f t="shared" si="14"/>
        <v>0.5</v>
      </c>
      <c r="K22" s="5">
        <v>0</v>
      </c>
      <c r="L22" s="6">
        <f t="shared" si="15"/>
        <v>0</v>
      </c>
      <c r="M22" s="18">
        <f t="shared" si="16"/>
        <v>3.5</v>
      </c>
      <c r="N22" s="18">
        <v>22</v>
      </c>
      <c r="O22" s="19">
        <f t="shared" si="17"/>
        <v>1</v>
      </c>
      <c r="P22" s="19">
        <f t="shared" si="18"/>
        <v>0.5</v>
      </c>
    </row>
    <row r="23" spans="1:16" ht="18.75" x14ac:dyDescent="0.3">
      <c r="A23" s="4" t="s">
        <v>15</v>
      </c>
      <c r="B23" s="4">
        <v>4</v>
      </c>
      <c r="C23" s="5">
        <f t="shared" si="19"/>
        <v>4</v>
      </c>
      <c r="D23" s="17">
        <f t="shared" si="11"/>
        <v>1</v>
      </c>
      <c r="E23" s="5">
        <v>0</v>
      </c>
      <c r="F23" s="6">
        <f t="shared" si="12"/>
        <v>0</v>
      </c>
      <c r="G23" s="5">
        <v>3</v>
      </c>
      <c r="H23" s="6">
        <f t="shared" si="13"/>
        <v>0.75</v>
      </c>
      <c r="I23" s="5">
        <v>1</v>
      </c>
      <c r="J23" s="6">
        <f t="shared" si="14"/>
        <v>0.25</v>
      </c>
      <c r="K23" s="5">
        <v>0</v>
      </c>
      <c r="L23" s="6">
        <f t="shared" si="15"/>
        <v>0</v>
      </c>
      <c r="M23" s="18">
        <f t="shared" si="16"/>
        <v>3.75</v>
      </c>
      <c r="N23" s="18">
        <v>24</v>
      </c>
      <c r="O23" s="19">
        <f t="shared" si="17"/>
        <v>1</v>
      </c>
      <c r="P23" s="19">
        <f t="shared" si="18"/>
        <v>0.75</v>
      </c>
    </row>
    <row r="24" spans="1:16" ht="18.75" x14ac:dyDescent="0.3">
      <c r="A24" s="4" t="s">
        <v>16</v>
      </c>
      <c r="B24" s="4">
        <v>18</v>
      </c>
      <c r="C24" s="5">
        <f t="shared" si="19"/>
        <v>18</v>
      </c>
      <c r="D24" s="17">
        <f t="shared" si="11"/>
        <v>1</v>
      </c>
      <c r="E24" s="5">
        <v>0</v>
      </c>
      <c r="F24" s="6">
        <f t="shared" si="12"/>
        <v>0</v>
      </c>
      <c r="G24" s="5">
        <v>15</v>
      </c>
      <c r="H24" s="6">
        <f t="shared" si="13"/>
        <v>0.83333333333333337</v>
      </c>
      <c r="I24" s="5">
        <v>3</v>
      </c>
      <c r="J24" s="6">
        <f t="shared" si="14"/>
        <v>0.16666666666666666</v>
      </c>
      <c r="K24" s="5">
        <v>0</v>
      </c>
      <c r="L24" s="6">
        <f t="shared" si="15"/>
        <v>0</v>
      </c>
      <c r="M24" s="18">
        <f t="shared" si="16"/>
        <v>3.8333333333333335</v>
      </c>
      <c r="N24" s="18">
        <v>25.5</v>
      </c>
      <c r="O24" s="19">
        <f t="shared" si="17"/>
        <v>1</v>
      </c>
      <c r="P24" s="19">
        <f t="shared" si="18"/>
        <v>0.83333333333333337</v>
      </c>
    </row>
    <row r="25" spans="1:16" ht="18.75" x14ac:dyDescent="0.3">
      <c r="A25" s="4" t="s">
        <v>12</v>
      </c>
      <c r="B25" s="4">
        <v>5</v>
      </c>
      <c r="C25" s="5">
        <f t="shared" si="19"/>
        <v>5</v>
      </c>
      <c r="D25" s="17">
        <f t="shared" si="11"/>
        <v>1</v>
      </c>
      <c r="E25" s="5">
        <v>0</v>
      </c>
      <c r="F25" s="6">
        <f t="shared" si="12"/>
        <v>0</v>
      </c>
      <c r="G25" s="5">
        <v>5</v>
      </c>
      <c r="H25" s="6">
        <f t="shared" si="13"/>
        <v>1</v>
      </c>
      <c r="I25" s="5">
        <v>0</v>
      </c>
      <c r="J25" s="6">
        <f t="shared" si="14"/>
        <v>0</v>
      </c>
      <c r="K25" s="5">
        <v>0</v>
      </c>
      <c r="L25" s="6">
        <f t="shared" si="15"/>
        <v>0</v>
      </c>
      <c r="M25" s="18">
        <f t="shared" si="16"/>
        <v>4</v>
      </c>
      <c r="N25" s="18">
        <v>26</v>
      </c>
      <c r="O25" s="19">
        <f t="shared" si="17"/>
        <v>1</v>
      </c>
      <c r="P25" s="19">
        <f t="shared" si="18"/>
        <v>1</v>
      </c>
    </row>
    <row r="26" spans="1:16" ht="18.75" x14ac:dyDescent="0.3">
      <c r="A26" s="4" t="s">
        <v>17</v>
      </c>
      <c r="B26" s="4">
        <v>3</v>
      </c>
      <c r="C26" s="5">
        <f t="shared" si="19"/>
        <v>3</v>
      </c>
      <c r="D26" s="17">
        <f t="shared" si="11"/>
        <v>1</v>
      </c>
      <c r="E26" s="5">
        <v>0</v>
      </c>
      <c r="F26" s="6">
        <f t="shared" si="12"/>
        <v>0</v>
      </c>
      <c r="G26" s="5">
        <v>3</v>
      </c>
      <c r="H26" s="6">
        <f t="shared" si="13"/>
        <v>1</v>
      </c>
      <c r="I26" s="5">
        <v>0</v>
      </c>
      <c r="J26" s="6">
        <f t="shared" si="14"/>
        <v>0</v>
      </c>
      <c r="K26" s="5">
        <v>0</v>
      </c>
      <c r="L26" s="6">
        <f t="shared" si="15"/>
        <v>0</v>
      </c>
      <c r="M26" s="18">
        <f t="shared" si="16"/>
        <v>4</v>
      </c>
      <c r="N26" s="18">
        <v>25</v>
      </c>
      <c r="O26" s="19">
        <f t="shared" si="17"/>
        <v>1</v>
      </c>
      <c r="P26" s="19">
        <f t="shared" si="18"/>
        <v>1</v>
      </c>
    </row>
    <row r="27" spans="1:16" ht="18.75" x14ac:dyDescent="0.3">
      <c r="A27" s="4" t="s">
        <v>18</v>
      </c>
      <c r="B27" s="4">
        <v>1</v>
      </c>
      <c r="C27" s="5">
        <f t="shared" si="19"/>
        <v>1</v>
      </c>
      <c r="D27" s="17">
        <f t="shared" si="11"/>
        <v>1</v>
      </c>
      <c r="E27" s="5">
        <v>0</v>
      </c>
      <c r="F27" s="6">
        <f t="shared" si="12"/>
        <v>0</v>
      </c>
      <c r="G27" s="5">
        <v>1</v>
      </c>
      <c r="H27" s="6">
        <f t="shared" si="13"/>
        <v>1</v>
      </c>
      <c r="I27" s="5">
        <v>0</v>
      </c>
      <c r="J27" s="6">
        <f t="shared" si="14"/>
        <v>0</v>
      </c>
      <c r="K27" s="5">
        <v>0</v>
      </c>
      <c r="L27" s="6">
        <f t="shared" si="15"/>
        <v>0</v>
      </c>
      <c r="M27" s="18">
        <f t="shared" si="16"/>
        <v>4</v>
      </c>
      <c r="N27" s="18">
        <v>25</v>
      </c>
      <c r="O27" s="19">
        <f t="shared" si="17"/>
        <v>1</v>
      </c>
      <c r="P27" s="19">
        <f t="shared" si="18"/>
        <v>1</v>
      </c>
    </row>
    <row r="28" spans="1:16" ht="18.75" x14ac:dyDescent="0.3">
      <c r="A28" s="4" t="s">
        <v>28</v>
      </c>
      <c r="B28" s="4">
        <v>4</v>
      </c>
      <c r="C28" s="5">
        <f t="shared" si="19"/>
        <v>4</v>
      </c>
      <c r="D28" s="17">
        <f t="shared" si="11"/>
        <v>1</v>
      </c>
      <c r="E28" s="5">
        <v>0</v>
      </c>
      <c r="F28" s="6">
        <v>0</v>
      </c>
      <c r="G28" s="5">
        <v>2</v>
      </c>
      <c r="H28" s="6">
        <f t="shared" si="13"/>
        <v>0.5</v>
      </c>
      <c r="I28" s="5">
        <v>2</v>
      </c>
      <c r="J28" s="6">
        <f t="shared" si="14"/>
        <v>0.5</v>
      </c>
      <c r="K28" s="5">
        <v>0</v>
      </c>
      <c r="L28" s="6">
        <f t="shared" si="15"/>
        <v>0</v>
      </c>
      <c r="M28" s="18">
        <f t="shared" si="16"/>
        <v>3.5</v>
      </c>
      <c r="N28" s="18">
        <v>21</v>
      </c>
      <c r="O28" s="19">
        <f t="shared" si="17"/>
        <v>1</v>
      </c>
      <c r="P28" s="19">
        <f t="shared" si="18"/>
        <v>0.5</v>
      </c>
    </row>
    <row r="29" spans="1:16" ht="18.75" x14ac:dyDescent="0.3">
      <c r="A29" s="7" t="s">
        <v>13</v>
      </c>
      <c r="B29" s="7">
        <f>SUM(B21:B28)</f>
        <v>51</v>
      </c>
      <c r="C29" s="8">
        <f>SUM(C21:C28)</f>
        <v>51</v>
      </c>
      <c r="D29" s="12">
        <f>C29/B29</f>
        <v>1</v>
      </c>
      <c r="E29" s="8">
        <f>SUM(E21:E28)</f>
        <v>3</v>
      </c>
      <c r="F29" s="13">
        <f>E29/C29</f>
        <v>5.8823529411764705E-2</v>
      </c>
      <c r="G29" s="8">
        <f>SUM(G21:G28)</f>
        <v>38</v>
      </c>
      <c r="H29" s="13">
        <f t="shared" si="13"/>
        <v>0.74509803921568629</v>
      </c>
      <c r="I29" s="8">
        <f>SUM(I21:I28)</f>
        <v>10</v>
      </c>
      <c r="J29" s="13">
        <f t="shared" si="14"/>
        <v>0.19607843137254902</v>
      </c>
      <c r="K29" s="8">
        <f>SUM(K21:K28)</f>
        <v>0</v>
      </c>
      <c r="L29" s="13">
        <f t="shared" si="15"/>
        <v>0</v>
      </c>
      <c r="M29" s="9">
        <f t="shared" si="16"/>
        <v>3.8627450980392157</v>
      </c>
      <c r="N29" s="9">
        <f>AVERAGE(N21:N28)</f>
        <v>24.9375</v>
      </c>
      <c r="O29" s="12">
        <f t="shared" si="17"/>
        <v>1</v>
      </c>
      <c r="P29" s="12">
        <f t="shared" si="18"/>
        <v>0.80392156862745101</v>
      </c>
    </row>
    <row r="30" spans="1:16" ht="18.75" x14ac:dyDescent="0.3">
      <c r="A30" s="10" t="s">
        <v>14</v>
      </c>
      <c r="B30" s="10">
        <v>2164</v>
      </c>
      <c r="C30" s="10">
        <v>2159</v>
      </c>
      <c r="D30" s="14">
        <f>C30/B30</f>
        <v>0.99768946395563773</v>
      </c>
      <c r="E30" s="10">
        <v>113</v>
      </c>
      <c r="F30" s="15">
        <f>E30/C30</f>
        <v>5.2339045854562297E-2</v>
      </c>
      <c r="G30" s="10">
        <v>1089</v>
      </c>
      <c r="H30" s="15">
        <f t="shared" si="13"/>
        <v>0.50440018527095876</v>
      </c>
      <c r="I30" s="10">
        <v>857</v>
      </c>
      <c r="J30" s="15">
        <f t="shared" si="14"/>
        <v>0.39694302918017599</v>
      </c>
      <c r="K30" s="10">
        <v>100</v>
      </c>
      <c r="L30" s="15">
        <f t="shared" si="15"/>
        <v>4.6317739694302917E-2</v>
      </c>
      <c r="M30" s="16">
        <f t="shared" si="16"/>
        <v>3.5627605372857802</v>
      </c>
      <c r="N30" s="10"/>
      <c r="O30" s="14">
        <f t="shared" si="17"/>
        <v>0.95368226030569703</v>
      </c>
      <c r="P30" s="14">
        <f t="shared" si="18"/>
        <v>0.55673923112552104</v>
      </c>
    </row>
  </sheetData>
  <mergeCells count="24">
    <mergeCell ref="O19:O20"/>
    <mergeCell ref="P19:P20"/>
    <mergeCell ref="G19:H19"/>
    <mergeCell ref="I19:J19"/>
    <mergeCell ref="K19:L19"/>
    <mergeCell ref="M19:M20"/>
    <mergeCell ref="N19:N20"/>
    <mergeCell ref="A17:C17"/>
    <mergeCell ref="A19:A20"/>
    <mergeCell ref="B19:B20"/>
    <mergeCell ref="C19:D19"/>
    <mergeCell ref="E19:F1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Q30"/>
  <sheetViews>
    <sheetView topLeftCell="A4" workbookViewId="0">
      <selection activeCell="Q20" sqref="Q20"/>
    </sheetView>
  </sheetViews>
  <sheetFormatPr defaultRowHeight="15" x14ac:dyDescent="0.25"/>
  <cols>
    <col min="1" max="1" width="15.85546875" customWidth="1"/>
    <col min="2" max="2" width="10.28515625" customWidth="1"/>
    <col min="3" max="3" width="9.5703125" customWidth="1"/>
    <col min="4" max="4" width="14" customWidth="1"/>
    <col min="6" max="6" width="13.140625" customWidth="1"/>
    <col min="8" max="8" width="13.28515625" customWidth="1"/>
    <col min="10" max="10" width="13.7109375" customWidth="1"/>
    <col min="12" max="12" width="13.7109375" customWidth="1"/>
    <col min="15" max="15" width="12.140625" customWidth="1"/>
    <col min="16" max="16" width="13.5703125" customWidth="1"/>
  </cols>
  <sheetData>
    <row r="1" spans="1:17" ht="18.75" x14ac:dyDescent="0.3">
      <c r="A1" s="36" t="s">
        <v>21</v>
      </c>
      <c r="B1" s="36"/>
      <c r="C1" s="36"/>
      <c r="D1" s="1">
        <v>45076</v>
      </c>
    </row>
    <row r="3" spans="1:17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7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7" ht="18.75" x14ac:dyDescent="0.3">
      <c r="A5" s="4" t="s">
        <v>10</v>
      </c>
      <c r="B5" s="4">
        <v>10</v>
      </c>
      <c r="C5" s="5">
        <f>E5+G5+I5+K5</f>
        <v>10</v>
      </c>
      <c r="D5" s="17">
        <f t="shared" ref="D5:D12" si="0">C5/B5</f>
        <v>1</v>
      </c>
      <c r="E5" s="5">
        <v>6</v>
      </c>
      <c r="F5" s="6">
        <f t="shared" ref="F5:F11" si="1">E5/$C5</f>
        <v>0.6</v>
      </c>
      <c r="G5" s="5">
        <v>4</v>
      </c>
      <c r="H5" s="6">
        <f t="shared" ref="H5:H14" si="2">G5/$C5</f>
        <v>0.4</v>
      </c>
      <c r="I5" s="5">
        <v>0</v>
      </c>
      <c r="J5" s="6">
        <f t="shared" ref="J5:J14" si="3">I5/$C5</f>
        <v>0</v>
      </c>
      <c r="K5" s="5">
        <v>0</v>
      </c>
      <c r="L5" s="6">
        <f t="shared" ref="L5:L14" si="4">K5/$C5</f>
        <v>0</v>
      </c>
      <c r="M5" s="18">
        <f t="shared" ref="M5:M14" si="5" xml:space="preserve"> (E5*5+G5*4+I5*3+K5*2)/C5</f>
        <v>4.5999999999999996</v>
      </c>
      <c r="N5" s="18">
        <v>31</v>
      </c>
      <c r="O5" s="19">
        <f t="shared" ref="O5:O14" si="6">(C5-K5)/C5</f>
        <v>1</v>
      </c>
      <c r="P5" s="19">
        <f t="shared" ref="P5:P14" si="7">(E5+G5)/C5</f>
        <v>1</v>
      </c>
    </row>
    <row r="6" spans="1:17" ht="18.75" x14ac:dyDescent="0.3">
      <c r="A6" s="4" t="s">
        <v>11</v>
      </c>
      <c r="B6" s="27">
        <v>0</v>
      </c>
      <c r="C6" s="28">
        <f t="shared" ref="C6:C12" si="8">E6+G6+I6+K6</f>
        <v>0</v>
      </c>
      <c r="D6" s="29" t="e">
        <f t="shared" si="0"/>
        <v>#DIV/0!</v>
      </c>
      <c r="E6" s="28"/>
      <c r="F6" s="30" t="e">
        <f t="shared" si="1"/>
        <v>#DIV/0!</v>
      </c>
      <c r="G6" s="28"/>
      <c r="H6" s="30" t="e">
        <f t="shared" si="2"/>
        <v>#DIV/0!</v>
      </c>
      <c r="I6" s="28"/>
      <c r="J6" s="30" t="e">
        <f t="shared" si="3"/>
        <v>#DIV/0!</v>
      </c>
      <c r="K6" s="28"/>
      <c r="L6" s="30" t="e">
        <f t="shared" si="4"/>
        <v>#DIV/0!</v>
      </c>
      <c r="M6" s="31" t="e">
        <f t="shared" si="5"/>
        <v>#DIV/0!</v>
      </c>
      <c r="N6" s="31"/>
      <c r="O6" s="32" t="e">
        <f t="shared" si="6"/>
        <v>#DIV/0!</v>
      </c>
      <c r="P6" s="32" t="e">
        <f t="shared" si="7"/>
        <v>#DIV/0!</v>
      </c>
    </row>
    <row r="7" spans="1:17" ht="18.75" x14ac:dyDescent="0.3">
      <c r="A7" s="4" t="s">
        <v>15</v>
      </c>
      <c r="B7" s="4">
        <v>1</v>
      </c>
      <c r="C7" s="5">
        <f t="shared" si="8"/>
        <v>1</v>
      </c>
      <c r="D7" s="17">
        <f t="shared" si="0"/>
        <v>1</v>
      </c>
      <c r="E7" s="5">
        <v>0</v>
      </c>
      <c r="F7" s="6">
        <f t="shared" si="1"/>
        <v>0</v>
      </c>
      <c r="G7" s="5">
        <v>0</v>
      </c>
      <c r="H7" s="6">
        <f t="shared" si="2"/>
        <v>0</v>
      </c>
      <c r="I7" s="5">
        <v>0</v>
      </c>
      <c r="J7" s="6">
        <f t="shared" si="3"/>
        <v>0</v>
      </c>
      <c r="K7" s="5">
        <v>1</v>
      </c>
      <c r="L7" s="6">
        <f t="shared" si="4"/>
        <v>1</v>
      </c>
      <c r="M7" s="18">
        <f t="shared" si="5"/>
        <v>2</v>
      </c>
      <c r="N7" s="18">
        <v>6</v>
      </c>
      <c r="O7" s="19">
        <f t="shared" si="6"/>
        <v>0</v>
      </c>
      <c r="P7" s="19">
        <f t="shared" si="7"/>
        <v>0</v>
      </c>
      <c r="Q7" t="s">
        <v>36</v>
      </c>
    </row>
    <row r="8" spans="1:17" ht="18.75" x14ac:dyDescent="0.3">
      <c r="A8" s="4" t="s">
        <v>16</v>
      </c>
      <c r="B8" s="4">
        <v>5</v>
      </c>
      <c r="C8" s="5">
        <f t="shared" si="8"/>
        <v>5</v>
      </c>
      <c r="D8" s="17">
        <f t="shared" si="0"/>
        <v>1</v>
      </c>
      <c r="E8" s="5">
        <v>4</v>
      </c>
      <c r="F8" s="6">
        <f t="shared" si="1"/>
        <v>0.8</v>
      </c>
      <c r="G8" s="5">
        <v>1</v>
      </c>
      <c r="H8" s="6">
        <f t="shared" si="2"/>
        <v>0.2</v>
      </c>
      <c r="I8" s="5">
        <v>0</v>
      </c>
      <c r="J8" s="6">
        <f t="shared" si="3"/>
        <v>0</v>
      </c>
      <c r="K8" s="5">
        <v>0</v>
      </c>
      <c r="L8" s="6">
        <f t="shared" si="4"/>
        <v>0</v>
      </c>
      <c r="M8" s="18">
        <f t="shared" si="5"/>
        <v>4.8</v>
      </c>
      <c r="N8" s="18">
        <v>33</v>
      </c>
      <c r="O8" s="19">
        <f t="shared" si="6"/>
        <v>1</v>
      </c>
      <c r="P8" s="19">
        <f t="shared" si="7"/>
        <v>1</v>
      </c>
    </row>
    <row r="9" spans="1:17" ht="18.75" x14ac:dyDescent="0.3">
      <c r="A9" s="4" t="s">
        <v>12</v>
      </c>
      <c r="B9" s="4">
        <v>1</v>
      </c>
      <c r="C9" s="5">
        <f t="shared" si="8"/>
        <v>1</v>
      </c>
      <c r="D9" s="17">
        <f t="shared" si="0"/>
        <v>1</v>
      </c>
      <c r="E9" s="5">
        <v>0</v>
      </c>
      <c r="F9" s="6">
        <f t="shared" si="1"/>
        <v>0</v>
      </c>
      <c r="G9" s="5">
        <v>0</v>
      </c>
      <c r="H9" s="6">
        <f t="shared" si="2"/>
        <v>0</v>
      </c>
      <c r="I9" s="5">
        <v>1</v>
      </c>
      <c r="J9" s="6">
        <f t="shared" si="3"/>
        <v>1</v>
      </c>
      <c r="K9" s="5">
        <v>0</v>
      </c>
      <c r="L9" s="6">
        <f t="shared" si="4"/>
        <v>0</v>
      </c>
      <c r="M9" s="18">
        <f t="shared" si="5"/>
        <v>3</v>
      </c>
      <c r="N9" s="18">
        <v>20</v>
      </c>
      <c r="O9" s="19">
        <f t="shared" si="6"/>
        <v>1</v>
      </c>
      <c r="P9" s="19">
        <f t="shared" si="7"/>
        <v>0</v>
      </c>
    </row>
    <row r="10" spans="1:17" ht="18.75" x14ac:dyDescent="0.3">
      <c r="A10" s="4" t="s">
        <v>17</v>
      </c>
      <c r="B10" s="27">
        <v>0</v>
      </c>
      <c r="C10" s="28">
        <f t="shared" si="8"/>
        <v>0</v>
      </c>
      <c r="D10" s="29" t="e">
        <f t="shared" si="0"/>
        <v>#DIV/0!</v>
      </c>
      <c r="E10" s="28"/>
      <c r="F10" s="30" t="e">
        <f t="shared" si="1"/>
        <v>#DIV/0!</v>
      </c>
      <c r="G10" s="28"/>
      <c r="H10" s="30" t="e">
        <f t="shared" si="2"/>
        <v>#DIV/0!</v>
      </c>
      <c r="I10" s="28"/>
      <c r="J10" s="30" t="e">
        <f t="shared" si="3"/>
        <v>#DIV/0!</v>
      </c>
      <c r="K10" s="28"/>
      <c r="L10" s="30" t="e">
        <f t="shared" si="4"/>
        <v>#DIV/0!</v>
      </c>
      <c r="M10" s="31" t="e">
        <f t="shared" si="5"/>
        <v>#DIV/0!</v>
      </c>
      <c r="N10" s="31"/>
      <c r="O10" s="32" t="e">
        <f t="shared" si="6"/>
        <v>#DIV/0!</v>
      </c>
      <c r="P10" s="32" t="e">
        <f t="shared" si="7"/>
        <v>#DIV/0!</v>
      </c>
    </row>
    <row r="11" spans="1:17" ht="18.75" x14ac:dyDescent="0.3">
      <c r="A11" s="4" t="s">
        <v>18</v>
      </c>
      <c r="B11" s="27">
        <v>0</v>
      </c>
      <c r="C11" s="28">
        <f t="shared" si="8"/>
        <v>0</v>
      </c>
      <c r="D11" s="29" t="e">
        <f t="shared" si="0"/>
        <v>#DIV/0!</v>
      </c>
      <c r="E11" s="28"/>
      <c r="F11" s="30" t="e">
        <f t="shared" si="1"/>
        <v>#DIV/0!</v>
      </c>
      <c r="G11" s="28"/>
      <c r="H11" s="30" t="e">
        <f t="shared" si="2"/>
        <v>#DIV/0!</v>
      </c>
      <c r="I11" s="28"/>
      <c r="J11" s="30" t="e">
        <f t="shared" si="3"/>
        <v>#DIV/0!</v>
      </c>
      <c r="K11" s="28"/>
      <c r="L11" s="30" t="e">
        <f t="shared" si="4"/>
        <v>#DIV/0!</v>
      </c>
      <c r="M11" s="31" t="e">
        <f t="shared" si="5"/>
        <v>#DIV/0!</v>
      </c>
      <c r="N11" s="31"/>
      <c r="O11" s="32" t="e">
        <f t="shared" si="6"/>
        <v>#DIV/0!</v>
      </c>
      <c r="P11" s="32" t="e">
        <f t="shared" si="7"/>
        <v>#DIV/0!</v>
      </c>
    </row>
    <row r="12" spans="1:17" ht="18.75" x14ac:dyDescent="0.3">
      <c r="A12" s="4" t="s">
        <v>28</v>
      </c>
      <c r="B12" s="4">
        <v>2</v>
      </c>
      <c r="C12" s="5">
        <f t="shared" si="8"/>
        <v>2</v>
      </c>
      <c r="D12" s="17">
        <f t="shared" si="0"/>
        <v>1</v>
      </c>
      <c r="E12" s="5">
        <v>1</v>
      </c>
      <c r="F12" s="6">
        <v>0</v>
      </c>
      <c r="G12" s="5">
        <v>0</v>
      </c>
      <c r="H12" s="6">
        <f t="shared" si="2"/>
        <v>0</v>
      </c>
      <c r="I12" s="5">
        <v>1</v>
      </c>
      <c r="J12" s="6">
        <f t="shared" si="3"/>
        <v>0.5</v>
      </c>
      <c r="K12" s="5">
        <v>0</v>
      </c>
      <c r="L12" s="6">
        <f t="shared" si="4"/>
        <v>0</v>
      </c>
      <c r="M12" s="18">
        <f t="shared" si="5"/>
        <v>4</v>
      </c>
      <c r="N12" s="18">
        <v>26</v>
      </c>
      <c r="O12" s="19">
        <f t="shared" si="6"/>
        <v>1</v>
      </c>
      <c r="P12" s="19">
        <f t="shared" si="7"/>
        <v>0.5</v>
      </c>
    </row>
    <row r="13" spans="1:17" ht="18.75" x14ac:dyDescent="0.3">
      <c r="A13" s="7" t="s">
        <v>13</v>
      </c>
      <c r="B13" s="7">
        <f>SUM(B5:B12)</f>
        <v>19</v>
      </c>
      <c r="C13" s="8">
        <f>SUM(C5:C12)</f>
        <v>19</v>
      </c>
      <c r="D13" s="12">
        <f>C13/B13</f>
        <v>1</v>
      </c>
      <c r="E13" s="8">
        <f>SUM(E5:E12)</f>
        <v>11</v>
      </c>
      <c r="F13" s="13">
        <f>E13/C13</f>
        <v>0.57894736842105265</v>
      </c>
      <c r="G13" s="8">
        <f>SUM(G5:G12)</f>
        <v>5</v>
      </c>
      <c r="H13" s="13">
        <f t="shared" si="2"/>
        <v>0.26315789473684209</v>
      </c>
      <c r="I13" s="8">
        <f>SUM(I5:I12)</f>
        <v>2</v>
      </c>
      <c r="J13" s="13">
        <f t="shared" si="3"/>
        <v>0.10526315789473684</v>
      </c>
      <c r="K13" s="8">
        <f>SUM(K5:K12)</f>
        <v>1</v>
      </c>
      <c r="L13" s="13">
        <f t="shared" si="4"/>
        <v>5.2631578947368418E-2</v>
      </c>
      <c r="M13" s="9">
        <f t="shared" si="5"/>
        <v>4.3684210526315788</v>
      </c>
      <c r="N13" s="9">
        <f>AVERAGE(N5:N12)</f>
        <v>23.2</v>
      </c>
      <c r="O13" s="12">
        <f t="shared" si="6"/>
        <v>0.94736842105263153</v>
      </c>
      <c r="P13" s="12">
        <f t="shared" si="7"/>
        <v>0.84210526315789469</v>
      </c>
    </row>
    <row r="14" spans="1:17" ht="18.75" x14ac:dyDescent="0.3">
      <c r="A14" s="10" t="s">
        <v>14</v>
      </c>
      <c r="B14" s="10">
        <v>1379</v>
      </c>
      <c r="C14" s="10">
        <v>1374</v>
      </c>
      <c r="D14" s="14">
        <f>C14/B14</f>
        <v>0.99637418419144308</v>
      </c>
      <c r="E14" s="10">
        <v>416</v>
      </c>
      <c r="F14" s="15">
        <f>E14/C14</f>
        <v>0.3027656477438137</v>
      </c>
      <c r="G14" s="10">
        <v>535</v>
      </c>
      <c r="H14" s="15">
        <f t="shared" si="2"/>
        <v>0.38937409024745268</v>
      </c>
      <c r="I14" s="10">
        <v>301</v>
      </c>
      <c r="J14" s="15">
        <f t="shared" si="3"/>
        <v>0.2190684133915575</v>
      </c>
      <c r="K14" s="10">
        <v>121</v>
      </c>
      <c r="L14" s="15">
        <f t="shared" si="4"/>
        <v>8.8064046579330424E-2</v>
      </c>
      <c r="M14" s="16">
        <f t="shared" si="5"/>
        <v>3.9046579330422126</v>
      </c>
      <c r="N14" s="10"/>
      <c r="O14" s="14">
        <f t="shared" si="6"/>
        <v>0.91193595342066958</v>
      </c>
      <c r="P14" s="14">
        <f t="shared" si="7"/>
        <v>0.69213973799126638</v>
      </c>
    </row>
    <row r="17" spans="1:16" ht="18.75" x14ac:dyDescent="0.3">
      <c r="A17" s="36" t="s">
        <v>21</v>
      </c>
      <c r="B17" s="36"/>
      <c r="C17" s="36"/>
      <c r="D17" s="1" t="s">
        <v>79</v>
      </c>
    </row>
    <row r="19" spans="1:16" ht="18.75" x14ac:dyDescent="0.25">
      <c r="A19" s="37" t="s">
        <v>1</v>
      </c>
      <c r="B19" s="38" t="s">
        <v>2</v>
      </c>
      <c r="C19" s="40" t="s">
        <v>3</v>
      </c>
      <c r="D19" s="40"/>
      <c r="E19" s="41">
        <v>5</v>
      </c>
      <c r="F19" s="42"/>
      <c r="G19" s="41">
        <v>4</v>
      </c>
      <c r="H19" s="42"/>
      <c r="I19" s="41">
        <v>3</v>
      </c>
      <c r="J19" s="42"/>
      <c r="K19" s="41">
        <v>2</v>
      </c>
      <c r="L19" s="42"/>
      <c r="M19" s="34" t="s">
        <v>4</v>
      </c>
      <c r="N19" s="34" t="s">
        <v>5</v>
      </c>
      <c r="O19" s="34" t="s">
        <v>6</v>
      </c>
      <c r="P19" s="34" t="s">
        <v>7</v>
      </c>
    </row>
    <row r="20" spans="1:16" ht="37.5" x14ac:dyDescent="0.25">
      <c r="A20" s="37"/>
      <c r="B20" s="39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35"/>
      <c r="N20" s="35"/>
      <c r="O20" s="35"/>
      <c r="P20" s="35"/>
    </row>
    <row r="21" spans="1:16" ht="18.75" x14ac:dyDescent="0.3">
      <c r="A21" s="4" t="s">
        <v>10</v>
      </c>
      <c r="B21" s="4">
        <v>10</v>
      </c>
      <c r="C21" s="5">
        <f>E21+G21+I21+K21</f>
        <v>10</v>
      </c>
      <c r="D21" s="17">
        <f t="shared" ref="D21:D28" si="9">C21/B21</f>
        <v>1</v>
      </c>
      <c r="E21" s="5">
        <v>6</v>
      </c>
      <c r="F21" s="6">
        <f t="shared" ref="F21:F27" si="10">E21/$C21</f>
        <v>0.6</v>
      </c>
      <c r="G21" s="5">
        <v>4</v>
      </c>
      <c r="H21" s="6">
        <f t="shared" ref="H21:H30" si="11">G21/$C21</f>
        <v>0.4</v>
      </c>
      <c r="I21" s="5">
        <v>0</v>
      </c>
      <c r="J21" s="6">
        <f t="shared" ref="J21:J30" si="12">I21/$C21</f>
        <v>0</v>
      </c>
      <c r="K21" s="5">
        <v>0</v>
      </c>
      <c r="L21" s="6">
        <f t="shared" ref="L21:L30" si="13">K21/$C21</f>
        <v>0</v>
      </c>
      <c r="M21" s="18">
        <f t="shared" ref="M21:M30" si="14" xml:space="preserve"> (E21*5+G21*4+I21*3+K21*2)/C21</f>
        <v>4.5999999999999996</v>
      </c>
      <c r="N21" s="18">
        <v>31</v>
      </c>
      <c r="O21" s="19">
        <f t="shared" ref="O21:O30" si="15">(C21-K21)/C21</f>
        <v>1</v>
      </c>
      <c r="P21" s="19">
        <f t="shared" ref="P21:P30" si="16">(E21+G21)/C21</f>
        <v>1</v>
      </c>
    </row>
    <row r="22" spans="1:16" ht="18.75" x14ac:dyDescent="0.3">
      <c r="A22" s="4" t="s">
        <v>11</v>
      </c>
      <c r="B22" s="27">
        <v>0</v>
      </c>
      <c r="C22" s="28">
        <f t="shared" ref="C22:C28" si="17">E22+G22+I22+K22</f>
        <v>0</v>
      </c>
      <c r="D22" s="29" t="e">
        <f t="shared" si="9"/>
        <v>#DIV/0!</v>
      </c>
      <c r="E22" s="28"/>
      <c r="F22" s="30" t="e">
        <f t="shared" si="10"/>
        <v>#DIV/0!</v>
      </c>
      <c r="G22" s="28"/>
      <c r="H22" s="30" t="e">
        <f t="shared" si="11"/>
        <v>#DIV/0!</v>
      </c>
      <c r="I22" s="28"/>
      <c r="J22" s="30" t="e">
        <f t="shared" si="12"/>
        <v>#DIV/0!</v>
      </c>
      <c r="K22" s="28"/>
      <c r="L22" s="30" t="e">
        <f t="shared" si="13"/>
        <v>#DIV/0!</v>
      </c>
      <c r="M22" s="31" t="e">
        <f t="shared" si="14"/>
        <v>#DIV/0!</v>
      </c>
      <c r="N22" s="31"/>
      <c r="O22" s="32" t="e">
        <f t="shared" si="15"/>
        <v>#DIV/0!</v>
      </c>
      <c r="P22" s="32" t="e">
        <f t="shared" si="16"/>
        <v>#DIV/0!</v>
      </c>
    </row>
    <row r="23" spans="1:16" ht="18.75" x14ac:dyDescent="0.3">
      <c r="A23" s="4" t="s">
        <v>15</v>
      </c>
      <c r="B23" s="4">
        <v>1</v>
      </c>
      <c r="C23" s="5">
        <f t="shared" si="17"/>
        <v>1</v>
      </c>
      <c r="D23" s="17">
        <f t="shared" si="9"/>
        <v>1</v>
      </c>
      <c r="E23" s="5">
        <v>0</v>
      </c>
      <c r="F23" s="6">
        <f t="shared" si="10"/>
        <v>0</v>
      </c>
      <c r="G23" s="5">
        <v>1</v>
      </c>
      <c r="H23" s="6">
        <f t="shared" si="11"/>
        <v>1</v>
      </c>
      <c r="I23" s="5">
        <v>0</v>
      </c>
      <c r="J23" s="6">
        <f t="shared" si="12"/>
        <v>0</v>
      </c>
      <c r="K23" s="5">
        <v>0</v>
      </c>
      <c r="L23" s="6">
        <f t="shared" si="13"/>
        <v>0</v>
      </c>
      <c r="M23" s="18">
        <f t="shared" si="14"/>
        <v>4</v>
      </c>
      <c r="N23" s="18">
        <v>25</v>
      </c>
      <c r="O23" s="19">
        <f t="shared" si="15"/>
        <v>1</v>
      </c>
      <c r="P23" s="19">
        <f t="shared" si="16"/>
        <v>1</v>
      </c>
    </row>
    <row r="24" spans="1:16" ht="18.75" x14ac:dyDescent="0.3">
      <c r="A24" s="4" t="s">
        <v>16</v>
      </c>
      <c r="B24" s="4">
        <v>5</v>
      </c>
      <c r="C24" s="5">
        <f t="shared" si="17"/>
        <v>5</v>
      </c>
      <c r="D24" s="17">
        <f t="shared" si="9"/>
        <v>1</v>
      </c>
      <c r="E24" s="5">
        <v>4</v>
      </c>
      <c r="F24" s="6">
        <f t="shared" si="10"/>
        <v>0.8</v>
      </c>
      <c r="G24" s="5">
        <v>1</v>
      </c>
      <c r="H24" s="6">
        <f t="shared" si="11"/>
        <v>0.2</v>
      </c>
      <c r="I24" s="5">
        <v>0</v>
      </c>
      <c r="J24" s="6">
        <f t="shared" si="12"/>
        <v>0</v>
      </c>
      <c r="K24" s="5">
        <v>0</v>
      </c>
      <c r="L24" s="6">
        <f t="shared" si="13"/>
        <v>0</v>
      </c>
      <c r="M24" s="18">
        <f t="shared" si="14"/>
        <v>4.8</v>
      </c>
      <c r="N24" s="18">
        <v>33</v>
      </c>
      <c r="O24" s="19">
        <f t="shared" si="15"/>
        <v>1</v>
      </c>
      <c r="P24" s="19">
        <f t="shared" si="16"/>
        <v>1</v>
      </c>
    </row>
    <row r="25" spans="1:16" ht="18.75" x14ac:dyDescent="0.3">
      <c r="A25" s="4" t="s">
        <v>12</v>
      </c>
      <c r="B25" s="4">
        <v>1</v>
      </c>
      <c r="C25" s="5">
        <f t="shared" si="17"/>
        <v>1</v>
      </c>
      <c r="D25" s="17">
        <f t="shared" si="9"/>
        <v>1</v>
      </c>
      <c r="E25" s="5">
        <v>0</v>
      </c>
      <c r="F25" s="6">
        <f t="shared" si="10"/>
        <v>0</v>
      </c>
      <c r="G25" s="5">
        <v>0</v>
      </c>
      <c r="H25" s="6">
        <f t="shared" si="11"/>
        <v>0</v>
      </c>
      <c r="I25" s="5">
        <v>1</v>
      </c>
      <c r="J25" s="6">
        <f t="shared" si="12"/>
        <v>1</v>
      </c>
      <c r="K25" s="5">
        <v>0</v>
      </c>
      <c r="L25" s="6">
        <f t="shared" si="13"/>
        <v>0</v>
      </c>
      <c r="M25" s="18">
        <f t="shared" si="14"/>
        <v>3</v>
      </c>
      <c r="N25" s="18">
        <v>20</v>
      </c>
      <c r="O25" s="19">
        <f t="shared" si="15"/>
        <v>1</v>
      </c>
      <c r="P25" s="19">
        <f t="shared" si="16"/>
        <v>0</v>
      </c>
    </row>
    <row r="26" spans="1:16" ht="18.75" x14ac:dyDescent="0.3">
      <c r="A26" s="4" t="s">
        <v>17</v>
      </c>
      <c r="B26" s="27">
        <v>0</v>
      </c>
      <c r="C26" s="28">
        <f t="shared" si="17"/>
        <v>0</v>
      </c>
      <c r="D26" s="29" t="e">
        <f t="shared" si="9"/>
        <v>#DIV/0!</v>
      </c>
      <c r="E26" s="28"/>
      <c r="F26" s="30" t="e">
        <f t="shared" si="10"/>
        <v>#DIV/0!</v>
      </c>
      <c r="G26" s="28"/>
      <c r="H26" s="30" t="e">
        <f t="shared" si="11"/>
        <v>#DIV/0!</v>
      </c>
      <c r="I26" s="28"/>
      <c r="J26" s="30" t="e">
        <f t="shared" si="12"/>
        <v>#DIV/0!</v>
      </c>
      <c r="K26" s="28"/>
      <c r="L26" s="30" t="e">
        <f t="shared" si="13"/>
        <v>#DIV/0!</v>
      </c>
      <c r="M26" s="31" t="e">
        <f t="shared" si="14"/>
        <v>#DIV/0!</v>
      </c>
      <c r="N26" s="31"/>
      <c r="O26" s="32" t="e">
        <f t="shared" si="15"/>
        <v>#DIV/0!</v>
      </c>
      <c r="P26" s="32" t="e">
        <f t="shared" si="16"/>
        <v>#DIV/0!</v>
      </c>
    </row>
    <row r="27" spans="1:16" ht="18.75" x14ac:dyDescent="0.3">
      <c r="A27" s="4" t="s">
        <v>18</v>
      </c>
      <c r="B27" s="27">
        <v>0</v>
      </c>
      <c r="C27" s="28">
        <f t="shared" si="17"/>
        <v>0</v>
      </c>
      <c r="D27" s="29" t="e">
        <f t="shared" si="9"/>
        <v>#DIV/0!</v>
      </c>
      <c r="E27" s="28"/>
      <c r="F27" s="30" t="e">
        <f t="shared" si="10"/>
        <v>#DIV/0!</v>
      </c>
      <c r="G27" s="28"/>
      <c r="H27" s="30" t="e">
        <f t="shared" si="11"/>
        <v>#DIV/0!</v>
      </c>
      <c r="I27" s="28"/>
      <c r="J27" s="30" t="e">
        <f t="shared" si="12"/>
        <v>#DIV/0!</v>
      </c>
      <c r="K27" s="28"/>
      <c r="L27" s="30" t="e">
        <f t="shared" si="13"/>
        <v>#DIV/0!</v>
      </c>
      <c r="M27" s="31" t="e">
        <f t="shared" si="14"/>
        <v>#DIV/0!</v>
      </c>
      <c r="N27" s="31"/>
      <c r="O27" s="32" t="e">
        <f t="shared" si="15"/>
        <v>#DIV/0!</v>
      </c>
      <c r="P27" s="32" t="e">
        <f t="shared" si="16"/>
        <v>#DIV/0!</v>
      </c>
    </row>
    <row r="28" spans="1:16" ht="18.75" x14ac:dyDescent="0.3">
      <c r="A28" s="4" t="s">
        <v>28</v>
      </c>
      <c r="B28" s="4">
        <v>2</v>
      </c>
      <c r="C28" s="5">
        <f t="shared" si="17"/>
        <v>2</v>
      </c>
      <c r="D28" s="17">
        <f t="shared" si="9"/>
        <v>1</v>
      </c>
      <c r="E28" s="5">
        <v>1</v>
      </c>
      <c r="F28" s="6">
        <v>0</v>
      </c>
      <c r="G28" s="5">
        <v>0</v>
      </c>
      <c r="H28" s="6">
        <f t="shared" si="11"/>
        <v>0</v>
      </c>
      <c r="I28" s="5">
        <v>1</v>
      </c>
      <c r="J28" s="6">
        <f t="shared" si="12"/>
        <v>0.5</v>
      </c>
      <c r="K28" s="5">
        <v>0</v>
      </c>
      <c r="L28" s="6">
        <f t="shared" si="13"/>
        <v>0</v>
      </c>
      <c r="M28" s="18">
        <f t="shared" si="14"/>
        <v>4</v>
      </c>
      <c r="N28" s="18">
        <v>26</v>
      </c>
      <c r="O28" s="19">
        <f t="shared" si="15"/>
        <v>1</v>
      </c>
      <c r="P28" s="19">
        <f t="shared" si="16"/>
        <v>0.5</v>
      </c>
    </row>
    <row r="29" spans="1:16" ht="18.75" x14ac:dyDescent="0.3">
      <c r="A29" s="7" t="s">
        <v>13</v>
      </c>
      <c r="B29" s="7">
        <f>SUM(B21:B28)</f>
        <v>19</v>
      </c>
      <c r="C29" s="8">
        <f>SUM(C21:C28)</f>
        <v>19</v>
      </c>
      <c r="D29" s="12">
        <f>C29/B29</f>
        <v>1</v>
      </c>
      <c r="E29" s="8">
        <f>SUM(E21:E28)</f>
        <v>11</v>
      </c>
      <c r="F29" s="13">
        <f>E29/C29</f>
        <v>0.57894736842105265</v>
      </c>
      <c r="G29" s="8">
        <f>SUM(G21:G28)</f>
        <v>6</v>
      </c>
      <c r="H29" s="13">
        <f t="shared" si="11"/>
        <v>0.31578947368421051</v>
      </c>
      <c r="I29" s="8">
        <f>SUM(I21:I28)</f>
        <v>2</v>
      </c>
      <c r="J29" s="13">
        <f t="shared" si="12"/>
        <v>0.10526315789473684</v>
      </c>
      <c r="K29" s="8">
        <f>SUM(K21:K28)</f>
        <v>0</v>
      </c>
      <c r="L29" s="13">
        <f t="shared" si="13"/>
        <v>0</v>
      </c>
      <c r="M29" s="9">
        <f t="shared" si="14"/>
        <v>4.4736842105263159</v>
      </c>
      <c r="N29" s="9">
        <f>AVERAGE(N21:N28)</f>
        <v>27</v>
      </c>
      <c r="O29" s="12">
        <f t="shared" si="15"/>
        <v>1</v>
      </c>
      <c r="P29" s="12">
        <f t="shared" si="16"/>
        <v>0.89473684210526316</v>
      </c>
    </row>
    <row r="30" spans="1:16" ht="18.75" x14ac:dyDescent="0.3">
      <c r="A30" s="10" t="s">
        <v>14</v>
      </c>
      <c r="B30" s="10">
        <v>1379</v>
      </c>
      <c r="C30" s="10">
        <v>1374</v>
      </c>
      <c r="D30" s="14">
        <f>C30/B30</f>
        <v>0.99637418419144308</v>
      </c>
      <c r="E30" s="10">
        <v>416</v>
      </c>
      <c r="F30" s="15">
        <f>E30/C30</f>
        <v>0.3027656477438137</v>
      </c>
      <c r="G30" s="10">
        <v>535</v>
      </c>
      <c r="H30" s="15">
        <f t="shared" si="11"/>
        <v>0.38937409024745268</v>
      </c>
      <c r="I30" s="10">
        <v>301</v>
      </c>
      <c r="J30" s="15">
        <f t="shared" si="12"/>
        <v>0.2190684133915575</v>
      </c>
      <c r="K30" s="10">
        <v>121</v>
      </c>
      <c r="L30" s="15">
        <f t="shared" si="13"/>
        <v>8.8064046579330424E-2</v>
      </c>
      <c r="M30" s="16">
        <f t="shared" si="14"/>
        <v>3.9046579330422126</v>
      </c>
      <c r="N30" s="10"/>
      <c r="O30" s="14">
        <f t="shared" si="15"/>
        <v>0.91193595342066958</v>
      </c>
      <c r="P30" s="14">
        <f t="shared" si="16"/>
        <v>0.69213973799126638</v>
      </c>
    </row>
  </sheetData>
  <mergeCells count="24">
    <mergeCell ref="O19:O20"/>
    <mergeCell ref="P19:P20"/>
    <mergeCell ref="G19:H19"/>
    <mergeCell ref="I19:J19"/>
    <mergeCell ref="K19:L19"/>
    <mergeCell ref="M19:M20"/>
    <mergeCell ref="N19:N20"/>
    <mergeCell ref="A17:C17"/>
    <mergeCell ref="A19:A20"/>
    <mergeCell ref="B19:B20"/>
    <mergeCell ref="C19:D19"/>
    <mergeCell ref="E19:F1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Q97"/>
  <sheetViews>
    <sheetView topLeftCell="A64" workbookViewId="0">
      <selection activeCell="F80" sqref="F80"/>
    </sheetView>
  </sheetViews>
  <sheetFormatPr defaultRowHeight="15" x14ac:dyDescent="0.25"/>
  <cols>
    <col min="1" max="1" width="12.28515625" customWidth="1"/>
    <col min="4" max="4" width="12.42578125" customWidth="1"/>
    <col min="6" max="6" width="11.140625" customWidth="1"/>
    <col min="8" max="8" width="14.42578125" customWidth="1"/>
    <col min="10" max="10" width="11.7109375" bestFit="1" customWidth="1"/>
    <col min="12" max="12" width="11.85546875" customWidth="1"/>
    <col min="13" max="13" width="11.42578125" customWidth="1"/>
    <col min="14" max="14" width="13.140625" bestFit="1" customWidth="1"/>
    <col min="15" max="15" width="11.7109375" bestFit="1" customWidth="1"/>
    <col min="16" max="16" width="10.28515625" bestFit="1" customWidth="1"/>
  </cols>
  <sheetData>
    <row r="1" spans="1:16" ht="18.75" x14ac:dyDescent="0.3">
      <c r="A1" s="36" t="s">
        <v>26</v>
      </c>
      <c r="B1" s="36"/>
      <c r="C1" s="36"/>
      <c r="D1" s="1">
        <v>45049</v>
      </c>
      <c r="E1" t="s">
        <v>29</v>
      </c>
    </row>
    <row r="3" spans="1:16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6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6" ht="18.75" x14ac:dyDescent="0.3">
      <c r="A5" s="4" t="s">
        <v>10</v>
      </c>
      <c r="B5" s="20"/>
      <c r="C5" s="21"/>
      <c r="D5" s="22" t="e">
        <f t="shared" ref="D5:D12" si="0">C5/B5</f>
        <v>#DIV/0!</v>
      </c>
      <c r="E5" s="21"/>
      <c r="F5" s="23" t="e">
        <f t="shared" ref="F5:F11" si="1">E5/$C5</f>
        <v>#DIV/0!</v>
      </c>
      <c r="G5" s="21"/>
      <c r="H5" s="23" t="e">
        <f t="shared" ref="H5:H14" si="2">G5/$C5</f>
        <v>#DIV/0!</v>
      </c>
      <c r="I5" s="21"/>
      <c r="J5" s="23" t="e">
        <f t="shared" ref="J5:J14" si="3">I5/$C5</f>
        <v>#DIV/0!</v>
      </c>
      <c r="K5" s="21"/>
      <c r="L5" s="23" t="e">
        <f t="shared" ref="L5:L14" si="4">K5/$C5</f>
        <v>#DIV/0!</v>
      </c>
      <c r="M5" s="24" t="e">
        <f t="shared" ref="M5:M14" si="5" xml:space="preserve"> (E5*5+G5*4+I5*3+K5*2)/C5</f>
        <v>#DIV/0!</v>
      </c>
      <c r="N5" s="24"/>
      <c r="O5" s="25" t="e">
        <f t="shared" ref="O5:O14" si="6">(C5-K5)/C5</f>
        <v>#DIV/0!</v>
      </c>
      <c r="P5" s="25" t="e">
        <f t="shared" ref="P5:P14" si="7">(E5+G5)/C5</f>
        <v>#DIV/0!</v>
      </c>
    </row>
    <row r="6" spans="1:16" ht="18.75" x14ac:dyDescent="0.3">
      <c r="A6" s="4" t="s">
        <v>11</v>
      </c>
      <c r="B6" s="20"/>
      <c r="C6" s="21"/>
      <c r="D6" s="22" t="e">
        <f t="shared" si="0"/>
        <v>#DIV/0!</v>
      </c>
      <c r="E6" s="21"/>
      <c r="F6" s="23" t="e">
        <f t="shared" si="1"/>
        <v>#DIV/0!</v>
      </c>
      <c r="G6" s="21"/>
      <c r="H6" s="23" t="e">
        <f t="shared" si="2"/>
        <v>#DIV/0!</v>
      </c>
      <c r="I6" s="21"/>
      <c r="J6" s="23" t="e">
        <f t="shared" si="3"/>
        <v>#DIV/0!</v>
      </c>
      <c r="K6" s="21"/>
      <c r="L6" s="23" t="e">
        <f t="shared" si="4"/>
        <v>#DIV/0!</v>
      </c>
      <c r="M6" s="24" t="e">
        <f t="shared" si="5"/>
        <v>#DIV/0!</v>
      </c>
      <c r="N6" s="24"/>
      <c r="O6" s="25" t="e">
        <f t="shared" si="6"/>
        <v>#DIV/0!</v>
      </c>
      <c r="P6" s="25" t="e">
        <f t="shared" si="7"/>
        <v>#DIV/0!</v>
      </c>
    </row>
    <row r="7" spans="1:16" ht="18.75" x14ac:dyDescent="0.3">
      <c r="A7" s="4" t="s">
        <v>15</v>
      </c>
      <c r="B7" s="20"/>
      <c r="C7" s="21"/>
      <c r="D7" s="22" t="e">
        <f t="shared" si="0"/>
        <v>#DIV/0!</v>
      </c>
      <c r="E7" s="21"/>
      <c r="F7" s="23" t="e">
        <f t="shared" si="1"/>
        <v>#DIV/0!</v>
      </c>
      <c r="G7" s="21"/>
      <c r="H7" s="23" t="e">
        <f t="shared" si="2"/>
        <v>#DIV/0!</v>
      </c>
      <c r="I7" s="21"/>
      <c r="J7" s="23" t="e">
        <f t="shared" si="3"/>
        <v>#DIV/0!</v>
      </c>
      <c r="K7" s="21"/>
      <c r="L7" s="23" t="e">
        <f t="shared" si="4"/>
        <v>#DIV/0!</v>
      </c>
      <c r="M7" s="24" t="e">
        <f t="shared" si="5"/>
        <v>#DIV/0!</v>
      </c>
      <c r="N7" s="24"/>
      <c r="O7" s="25" t="e">
        <f t="shared" si="6"/>
        <v>#DIV/0!</v>
      </c>
      <c r="P7" s="25" t="e">
        <f t="shared" si="7"/>
        <v>#DIV/0!</v>
      </c>
    </row>
    <row r="8" spans="1:16" ht="18.75" x14ac:dyDescent="0.3">
      <c r="A8" s="4" t="s">
        <v>16</v>
      </c>
      <c r="B8" s="4">
        <v>1</v>
      </c>
      <c r="C8" s="5">
        <v>1</v>
      </c>
      <c r="D8" s="17">
        <f t="shared" si="0"/>
        <v>1</v>
      </c>
      <c r="E8" s="5">
        <v>0</v>
      </c>
      <c r="F8" s="6">
        <f t="shared" si="1"/>
        <v>0</v>
      </c>
      <c r="G8" s="5">
        <v>1</v>
      </c>
      <c r="H8" s="6">
        <f t="shared" si="2"/>
        <v>1</v>
      </c>
      <c r="I8" s="5">
        <v>0</v>
      </c>
      <c r="J8" s="6">
        <f t="shared" si="3"/>
        <v>0</v>
      </c>
      <c r="K8" s="5">
        <v>0</v>
      </c>
      <c r="L8" s="6">
        <f t="shared" si="4"/>
        <v>0</v>
      </c>
      <c r="M8" s="18">
        <f t="shared" si="5"/>
        <v>4</v>
      </c>
      <c r="N8" s="18">
        <v>30</v>
      </c>
      <c r="O8" s="19">
        <f t="shared" si="6"/>
        <v>1</v>
      </c>
      <c r="P8" s="19">
        <f t="shared" si="7"/>
        <v>1</v>
      </c>
    </row>
    <row r="9" spans="1:16" ht="18.75" x14ac:dyDescent="0.3">
      <c r="A9" s="4" t="s">
        <v>12</v>
      </c>
      <c r="B9" s="20"/>
      <c r="C9" s="21"/>
      <c r="D9" s="22" t="e">
        <f t="shared" si="0"/>
        <v>#DIV/0!</v>
      </c>
      <c r="E9" s="21"/>
      <c r="F9" s="23" t="e">
        <f t="shared" si="1"/>
        <v>#DIV/0!</v>
      </c>
      <c r="G9" s="21"/>
      <c r="H9" s="23" t="e">
        <f t="shared" si="2"/>
        <v>#DIV/0!</v>
      </c>
      <c r="I9" s="21"/>
      <c r="J9" s="23" t="e">
        <f t="shared" si="3"/>
        <v>#DIV/0!</v>
      </c>
      <c r="K9" s="21"/>
      <c r="L9" s="23" t="e">
        <f t="shared" si="4"/>
        <v>#DIV/0!</v>
      </c>
      <c r="M9" s="24" t="e">
        <f t="shared" si="5"/>
        <v>#DIV/0!</v>
      </c>
      <c r="N9" s="24"/>
      <c r="O9" s="25" t="e">
        <f t="shared" si="6"/>
        <v>#DIV/0!</v>
      </c>
      <c r="P9" s="25" t="e">
        <f t="shared" si="7"/>
        <v>#DIV/0!</v>
      </c>
    </row>
    <row r="10" spans="1:16" ht="18.75" x14ac:dyDescent="0.3">
      <c r="A10" s="4" t="s">
        <v>17</v>
      </c>
      <c r="B10" s="20"/>
      <c r="C10" s="21"/>
      <c r="D10" s="22" t="e">
        <f t="shared" si="0"/>
        <v>#DIV/0!</v>
      </c>
      <c r="E10" s="21"/>
      <c r="F10" s="23" t="e">
        <f t="shared" si="1"/>
        <v>#DIV/0!</v>
      </c>
      <c r="G10" s="21"/>
      <c r="H10" s="23" t="e">
        <f t="shared" si="2"/>
        <v>#DIV/0!</v>
      </c>
      <c r="I10" s="21"/>
      <c r="J10" s="23" t="e">
        <f t="shared" si="3"/>
        <v>#DIV/0!</v>
      </c>
      <c r="K10" s="21"/>
      <c r="L10" s="23" t="e">
        <f t="shared" si="4"/>
        <v>#DIV/0!</v>
      </c>
      <c r="M10" s="24" t="e">
        <f t="shared" si="5"/>
        <v>#DIV/0!</v>
      </c>
      <c r="N10" s="24"/>
      <c r="O10" s="25" t="e">
        <f t="shared" si="6"/>
        <v>#DIV/0!</v>
      </c>
      <c r="P10" s="25" t="e">
        <f t="shared" si="7"/>
        <v>#DIV/0!</v>
      </c>
    </row>
    <row r="11" spans="1:16" ht="18.75" x14ac:dyDescent="0.3">
      <c r="A11" s="4" t="s">
        <v>18</v>
      </c>
      <c r="B11" s="20"/>
      <c r="C11" s="21"/>
      <c r="D11" s="22" t="e">
        <f t="shared" si="0"/>
        <v>#DIV/0!</v>
      </c>
      <c r="E11" s="21"/>
      <c r="F11" s="23" t="e">
        <f t="shared" si="1"/>
        <v>#DIV/0!</v>
      </c>
      <c r="G11" s="21"/>
      <c r="H11" s="23" t="e">
        <f t="shared" si="2"/>
        <v>#DIV/0!</v>
      </c>
      <c r="I11" s="21"/>
      <c r="J11" s="23" t="e">
        <f t="shared" si="3"/>
        <v>#DIV/0!</v>
      </c>
      <c r="K11" s="21"/>
      <c r="L11" s="23" t="e">
        <f t="shared" si="4"/>
        <v>#DIV/0!</v>
      </c>
      <c r="M11" s="24" t="e">
        <f t="shared" si="5"/>
        <v>#DIV/0!</v>
      </c>
      <c r="N11" s="24"/>
      <c r="O11" s="25" t="e">
        <f t="shared" si="6"/>
        <v>#DIV/0!</v>
      </c>
      <c r="P11" s="25" t="e">
        <f t="shared" si="7"/>
        <v>#DIV/0!</v>
      </c>
    </row>
    <row r="12" spans="1:16" ht="18.75" x14ac:dyDescent="0.3">
      <c r="A12" s="4" t="s">
        <v>28</v>
      </c>
      <c r="B12" s="20"/>
      <c r="C12" s="21"/>
      <c r="D12" s="22" t="e">
        <f t="shared" si="0"/>
        <v>#DIV/0!</v>
      </c>
      <c r="E12" s="21"/>
      <c r="F12" s="23">
        <v>0</v>
      </c>
      <c r="G12" s="21"/>
      <c r="H12" s="23" t="e">
        <f t="shared" si="2"/>
        <v>#DIV/0!</v>
      </c>
      <c r="I12" s="21"/>
      <c r="J12" s="23" t="e">
        <f t="shared" si="3"/>
        <v>#DIV/0!</v>
      </c>
      <c r="K12" s="21"/>
      <c r="L12" s="23" t="e">
        <f t="shared" si="4"/>
        <v>#DIV/0!</v>
      </c>
      <c r="M12" s="24" t="e">
        <f t="shared" si="5"/>
        <v>#DIV/0!</v>
      </c>
      <c r="N12" s="24"/>
      <c r="O12" s="25" t="e">
        <f t="shared" si="6"/>
        <v>#DIV/0!</v>
      </c>
      <c r="P12" s="25" t="e">
        <f t="shared" si="7"/>
        <v>#DIV/0!</v>
      </c>
    </row>
    <row r="13" spans="1:16" ht="18.75" x14ac:dyDescent="0.3">
      <c r="A13" s="7" t="s">
        <v>13</v>
      </c>
      <c r="B13" s="7">
        <f>SUM(B5:B12)</f>
        <v>1</v>
      </c>
      <c r="C13" s="8">
        <f>SUM(C5:C12)</f>
        <v>1</v>
      </c>
      <c r="D13" s="12">
        <f>C13/B13</f>
        <v>1</v>
      </c>
      <c r="E13" s="8">
        <f>SUM(E5:E12)</f>
        <v>0</v>
      </c>
      <c r="F13" s="13">
        <f>E13/C13</f>
        <v>0</v>
      </c>
      <c r="G13" s="8">
        <f>SUM(G5:G12)</f>
        <v>1</v>
      </c>
      <c r="H13" s="13">
        <f t="shared" si="2"/>
        <v>1</v>
      </c>
      <c r="I13" s="8">
        <f>SUM(I5:I12)</f>
        <v>0</v>
      </c>
      <c r="J13" s="13">
        <f t="shared" si="3"/>
        <v>0</v>
      </c>
      <c r="K13" s="8">
        <f>SUM(K5:K12)</f>
        <v>0</v>
      </c>
      <c r="L13" s="13">
        <f t="shared" si="4"/>
        <v>0</v>
      </c>
      <c r="M13" s="9">
        <f t="shared" si="5"/>
        <v>4</v>
      </c>
      <c r="N13" s="9">
        <f>AVERAGE(N5:N12)</f>
        <v>30</v>
      </c>
      <c r="O13" s="12">
        <f t="shared" si="6"/>
        <v>1</v>
      </c>
      <c r="P13" s="12">
        <f t="shared" si="7"/>
        <v>1</v>
      </c>
    </row>
    <row r="14" spans="1:16" ht="18.75" x14ac:dyDescent="0.3">
      <c r="A14" s="10" t="s">
        <v>14</v>
      </c>
      <c r="B14" s="10"/>
      <c r="C14" s="10"/>
      <c r="D14" s="14" t="e">
        <f>C14/B14</f>
        <v>#DIV/0!</v>
      </c>
      <c r="E14" s="10"/>
      <c r="F14" s="15" t="e">
        <f>E14/C14</f>
        <v>#DIV/0!</v>
      </c>
      <c r="G14" s="10"/>
      <c r="H14" s="15" t="e">
        <f t="shared" si="2"/>
        <v>#DIV/0!</v>
      </c>
      <c r="I14" s="10"/>
      <c r="J14" s="15" t="e">
        <f t="shared" si="3"/>
        <v>#DIV/0!</v>
      </c>
      <c r="K14" s="10"/>
      <c r="L14" s="15" t="e">
        <f t="shared" si="4"/>
        <v>#DIV/0!</v>
      </c>
      <c r="M14" s="16" t="e">
        <f t="shared" si="5"/>
        <v>#DIV/0!</v>
      </c>
      <c r="N14" s="10"/>
      <c r="O14" s="14" t="e">
        <f t="shared" si="6"/>
        <v>#DIV/0!</v>
      </c>
      <c r="P14" s="14" t="e">
        <f t="shared" si="7"/>
        <v>#DIV/0!</v>
      </c>
    </row>
    <row r="19" spans="1:17" ht="18.75" x14ac:dyDescent="0.3">
      <c r="A19" s="36" t="s">
        <v>26</v>
      </c>
      <c r="B19" s="36"/>
      <c r="C19" s="36"/>
      <c r="D19" s="1">
        <v>45070</v>
      </c>
    </row>
    <row r="21" spans="1:17" ht="18.75" x14ac:dyDescent="0.25">
      <c r="A21" s="37" t="s">
        <v>1</v>
      </c>
      <c r="B21" s="38" t="s">
        <v>2</v>
      </c>
      <c r="C21" s="40" t="s">
        <v>3</v>
      </c>
      <c r="D21" s="40"/>
      <c r="E21" s="41">
        <v>5</v>
      </c>
      <c r="F21" s="42"/>
      <c r="G21" s="41">
        <v>4</v>
      </c>
      <c r="H21" s="42"/>
      <c r="I21" s="41">
        <v>3</v>
      </c>
      <c r="J21" s="42"/>
      <c r="K21" s="41">
        <v>2</v>
      </c>
      <c r="L21" s="42"/>
      <c r="M21" s="34" t="s">
        <v>4</v>
      </c>
      <c r="N21" s="34" t="s">
        <v>5</v>
      </c>
      <c r="O21" s="34" t="s">
        <v>6</v>
      </c>
      <c r="P21" s="34" t="s">
        <v>7</v>
      </c>
    </row>
    <row r="22" spans="1:17" ht="37.5" x14ac:dyDescent="0.25">
      <c r="A22" s="37"/>
      <c r="B22" s="39"/>
      <c r="C22" s="2" t="s">
        <v>8</v>
      </c>
      <c r="D22" s="2" t="s">
        <v>9</v>
      </c>
      <c r="E22" s="3" t="s">
        <v>8</v>
      </c>
      <c r="F22" s="3" t="s">
        <v>9</v>
      </c>
      <c r="G22" s="3" t="s">
        <v>8</v>
      </c>
      <c r="H22" s="3" t="s">
        <v>9</v>
      </c>
      <c r="I22" s="3" t="s">
        <v>8</v>
      </c>
      <c r="J22" s="3" t="s">
        <v>9</v>
      </c>
      <c r="K22" s="3" t="s">
        <v>8</v>
      </c>
      <c r="L22" s="3" t="s">
        <v>9</v>
      </c>
      <c r="M22" s="35"/>
      <c r="N22" s="35"/>
      <c r="O22" s="35"/>
      <c r="P22" s="35"/>
    </row>
    <row r="23" spans="1:17" ht="18.75" x14ac:dyDescent="0.3">
      <c r="A23" s="4" t="s">
        <v>10</v>
      </c>
      <c r="B23" s="4">
        <v>11</v>
      </c>
      <c r="C23" s="5">
        <f>E23+G23+I23+K23</f>
        <v>10</v>
      </c>
      <c r="D23" s="17">
        <f t="shared" ref="D23:D30" si="8">C23/B23</f>
        <v>0.90909090909090906</v>
      </c>
      <c r="E23" s="5">
        <v>2</v>
      </c>
      <c r="F23" s="6">
        <f t="shared" ref="F23:F29" si="9">E23/$C23</f>
        <v>0.2</v>
      </c>
      <c r="G23" s="5">
        <v>8</v>
      </c>
      <c r="H23" s="6">
        <f t="shared" ref="H23:H32" si="10">G23/$C23</f>
        <v>0.8</v>
      </c>
      <c r="I23" s="5">
        <v>0</v>
      </c>
      <c r="J23" s="6">
        <f t="shared" ref="J23:J32" si="11">I23/$C23</f>
        <v>0</v>
      </c>
      <c r="K23" s="5">
        <v>0</v>
      </c>
      <c r="L23" s="6">
        <f t="shared" ref="L23:L32" si="12">K23/$C23</f>
        <v>0</v>
      </c>
      <c r="M23" s="18">
        <f t="shared" ref="M23:M32" si="13" xml:space="preserve"> (E23*5+G23*4+I23*3+K23*2)/C23</f>
        <v>4.2</v>
      </c>
      <c r="N23" s="18">
        <v>34</v>
      </c>
      <c r="O23" s="19">
        <f t="shared" ref="O23:O32" si="14">(C23-K23)/C23</f>
        <v>1</v>
      </c>
      <c r="P23" s="19">
        <f t="shared" ref="P23:P32" si="15">(E23+G23)/C23</f>
        <v>1</v>
      </c>
    </row>
    <row r="24" spans="1:17" ht="18.75" x14ac:dyDescent="0.3">
      <c r="A24" s="4" t="s">
        <v>11</v>
      </c>
      <c r="B24" s="4">
        <v>6</v>
      </c>
      <c r="C24" s="5">
        <f t="shared" ref="C24:C30" si="16">E24+G24+I24+K24</f>
        <v>6</v>
      </c>
      <c r="D24" s="17">
        <f t="shared" si="8"/>
        <v>1</v>
      </c>
      <c r="E24" s="5">
        <v>2</v>
      </c>
      <c r="F24" s="6">
        <f t="shared" si="9"/>
        <v>0.33333333333333331</v>
      </c>
      <c r="G24" s="5">
        <v>2</v>
      </c>
      <c r="H24" s="6">
        <f t="shared" si="10"/>
        <v>0.33333333333333331</v>
      </c>
      <c r="I24" s="5">
        <v>2</v>
      </c>
      <c r="J24" s="6">
        <f t="shared" si="11"/>
        <v>0.33333333333333331</v>
      </c>
      <c r="K24" s="5">
        <v>0</v>
      </c>
      <c r="L24" s="6">
        <f t="shared" si="12"/>
        <v>0</v>
      </c>
      <c r="M24" s="18">
        <f t="shared" si="13"/>
        <v>4</v>
      </c>
      <c r="N24" s="18">
        <v>31</v>
      </c>
      <c r="O24" s="19">
        <f t="shared" si="14"/>
        <v>1</v>
      </c>
      <c r="P24" s="19">
        <f t="shared" si="15"/>
        <v>0.66666666666666663</v>
      </c>
    </row>
    <row r="25" spans="1:17" ht="18.75" x14ac:dyDescent="0.3">
      <c r="A25" s="4" t="s">
        <v>15</v>
      </c>
      <c r="B25" s="4">
        <v>11</v>
      </c>
      <c r="C25" s="5">
        <f t="shared" si="16"/>
        <v>11</v>
      </c>
      <c r="D25" s="17">
        <f t="shared" si="8"/>
        <v>1</v>
      </c>
      <c r="E25" s="5">
        <v>0</v>
      </c>
      <c r="F25" s="6">
        <f t="shared" si="9"/>
        <v>0</v>
      </c>
      <c r="G25" s="5">
        <v>3</v>
      </c>
      <c r="H25" s="6">
        <f t="shared" si="10"/>
        <v>0.27272727272727271</v>
      </c>
      <c r="I25" s="5">
        <v>7</v>
      </c>
      <c r="J25" s="6">
        <f t="shared" si="11"/>
        <v>0.63636363636363635</v>
      </c>
      <c r="K25" s="5">
        <v>1</v>
      </c>
      <c r="L25" s="6">
        <f t="shared" si="12"/>
        <v>9.0909090909090912E-2</v>
      </c>
      <c r="M25" s="18">
        <f t="shared" si="13"/>
        <v>3.1818181818181817</v>
      </c>
      <c r="N25" s="18">
        <v>22</v>
      </c>
      <c r="O25" s="19">
        <f t="shared" si="14"/>
        <v>0.90909090909090906</v>
      </c>
      <c r="P25" s="19">
        <f t="shared" si="15"/>
        <v>0.27272727272727271</v>
      </c>
      <c r="Q25" t="s">
        <v>32</v>
      </c>
    </row>
    <row r="26" spans="1:17" ht="18.75" x14ac:dyDescent="0.3">
      <c r="A26" s="4" t="s">
        <v>16</v>
      </c>
      <c r="B26" s="4">
        <v>16</v>
      </c>
      <c r="C26" s="5">
        <f t="shared" si="16"/>
        <v>16</v>
      </c>
      <c r="D26" s="17">
        <f t="shared" si="8"/>
        <v>1</v>
      </c>
      <c r="E26" s="5">
        <v>1</v>
      </c>
      <c r="F26" s="6">
        <f t="shared" si="9"/>
        <v>6.25E-2</v>
      </c>
      <c r="G26" s="5">
        <v>12</v>
      </c>
      <c r="H26" s="6">
        <f t="shared" si="10"/>
        <v>0.75</v>
      </c>
      <c r="I26" s="5">
        <v>3</v>
      </c>
      <c r="J26" s="6">
        <f t="shared" si="11"/>
        <v>0.1875</v>
      </c>
      <c r="K26" s="5">
        <v>0</v>
      </c>
      <c r="L26" s="6">
        <f t="shared" si="12"/>
        <v>0</v>
      </c>
      <c r="M26" s="18">
        <f t="shared" si="13"/>
        <v>3.875</v>
      </c>
      <c r="N26" s="18">
        <v>32</v>
      </c>
      <c r="O26" s="19">
        <f t="shared" si="14"/>
        <v>1</v>
      </c>
      <c r="P26" s="19">
        <f t="shared" si="15"/>
        <v>0.8125</v>
      </c>
    </row>
    <row r="27" spans="1:17" ht="18.75" x14ac:dyDescent="0.3">
      <c r="A27" s="4" t="s">
        <v>12</v>
      </c>
      <c r="B27" s="4">
        <v>3</v>
      </c>
      <c r="C27" s="5">
        <f t="shared" si="16"/>
        <v>3</v>
      </c>
      <c r="D27" s="17">
        <f t="shared" si="8"/>
        <v>1</v>
      </c>
      <c r="E27" s="5">
        <v>0</v>
      </c>
      <c r="F27" s="6">
        <f t="shared" si="9"/>
        <v>0</v>
      </c>
      <c r="G27" s="5">
        <v>1</v>
      </c>
      <c r="H27" s="6">
        <f t="shared" si="10"/>
        <v>0.33333333333333331</v>
      </c>
      <c r="I27" s="5">
        <v>2</v>
      </c>
      <c r="J27" s="6">
        <f t="shared" si="11"/>
        <v>0.66666666666666663</v>
      </c>
      <c r="K27" s="5">
        <v>0</v>
      </c>
      <c r="L27" s="6">
        <f t="shared" si="12"/>
        <v>0</v>
      </c>
      <c r="M27" s="18">
        <f t="shared" si="13"/>
        <v>3.3333333333333335</v>
      </c>
      <c r="N27" s="18">
        <v>23</v>
      </c>
      <c r="O27" s="19">
        <f t="shared" si="14"/>
        <v>1</v>
      </c>
      <c r="P27" s="19">
        <f t="shared" si="15"/>
        <v>0.33333333333333331</v>
      </c>
    </row>
    <row r="28" spans="1:17" ht="18.75" x14ac:dyDescent="0.3">
      <c r="A28" s="4" t="s">
        <v>17</v>
      </c>
      <c r="B28" s="4">
        <v>3</v>
      </c>
      <c r="C28" s="5">
        <f t="shared" si="16"/>
        <v>3</v>
      </c>
      <c r="D28" s="17">
        <f t="shared" si="8"/>
        <v>1</v>
      </c>
      <c r="E28" s="5">
        <v>0</v>
      </c>
      <c r="F28" s="6">
        <f t="shared" si="9"/>
        <v>0</v>
      </c>
      <c r="G28" s="5">
        <v>2</v>
      </c>
      <c r="H28" s="6">
        <f t="shared" si="10"/>
        <v>0.66666666666666663</v>
      </c>
      <c r="I28" s="5">
        <v>1</v>
      </c>
      <c r="J28" s="6">
        <f t="shared" si="11"/>
        <v>0.33333333333333331</v>
      </c>
      <c r="K28" s="5">
        <v>0</v>
      </c>
      <c r="L28" s="6">
        <f t="shared" si="12"/>
        <v>0</v>
      </c>
      <c r="M28" s="18">
        <f t="shared" si="13"/>
        <v>3.6666666666666665</v>
      </c>
      <c r="N28" s="18">
        <v>29</v>
      </c>
      <c r="O28" s="19">
        <f t="shared" si="14"/>
        <v>1</v>
      </c>
      <c r="P28" s="19">
        <f t="shared" si="15"/>
        <v>0.66666666666666663</v>
      </c>
    </row>
    <row r="29" spans="1:17" ht="18.75" x14ac:dyDescent="0.3">
      <c r="A29" s="4" t="s">
        <v>18</v>
      </c>
      <c r="B29" s="4">
        <v>6</v>
      </c>
      <c r="C29" s="5">
        <f t="shared" si="16"/>
        <v>6</v>
      </c>
      <c r="D29" s="17">
        <f t="shared" si="8"/>
        <v>1</v>
      </c>
      <c r="E29" s="5">
        <v>1</v>
      </c>
      <c r="F29" s="6">
        <f t="shared" si="9"/>
        <v>0.16666666666666666</v>
      </c>
      <c r="G29" s="5">
        <v>1</v>
      </c>
      <c r="H29" s="6">
        <f t="shared" si="10"/>
        <v>0.16666666666666666</v>
      </c>
      <c r="I29" s="5">
        <v>4</v>
      </c>
      <c r="J29" s="6">
        <f t="shared" si="11"/>
        <v>0.66666666666666663</v>
      </c>
      <c r="K29" s="5">
        <v>0</v>
      </c>
      <c r="L29" s="6">
        <f t="shared" si="12"/>
        <v>0</v>
      </c>
      <c r="M29" s="18">
        <f t="shared" si="13"/>
        <v>3.5</v>
      </c>
      <c r="N29" s="18">
        <v>24</v>
      </c>
      <c r="O29" s="19">
        <f t="shared" si="14"/>
        <v>1</v>
      </c>
      <c r="P29" s="19">
        <f t="shared" si="15"/>
        <v>0.33333333333333331</v>
      </c>
    </row>
    <row r="30" spans="1:17" ht="18.75" x14ac:dyDescent="0.3">
      <c r="A30" s="4" t="s">
        <v>28</v>
      </c>
      <c r="B30" s="4">
        <v>12</v>
      </c>
      <c r="C30" s="5">
        <f t="shared" si="16"/>
        <v>11</v>
      </c>
      <c r="D30" s="17">
        <f t="shared" si="8"/>
        <v>0.91666666666666663</v>
      </c>
      <c r="E30" s="5">
        <v>0</v>
      </c>
      <c r="F30" s="6">
        <v>0</v>
      </c>
      <c r="G30" s="5">
        <v>5</v>
      </c>
      <c r="H30" s="6">
        <f t="shared" si="10"/>
        <v>0.45454545454545453</v>
      </c>
      <c r="I30" s="5">
        <v>6</v>
      </c>
      <c r="J30" s="6">
        <f t="shared" si="11"/>
        <v>0.54545454545454541</v>
      </c>
      <c r="K30" s="5">
        <v>0</v>
      </c>
      <c r="L30" s="6">
        <f t="shared" si="12"/>
        <v>0</v>
      </c>
      <c r="M30" s="18">
        <f t="shared" si="13"/>
        <v>3.4545454545454546</v>
      </c>
      <c r="N30" s="18">
        <v>27</v>
      </c>
      <c r="O30" s="19">
        <f t="shared" si="14"/>
        <v>1</v>
      </c>
      <c r="P30" s="19">
        <f t="shared" si="15"/>
        <v>0.45454545454545453</v>
      </c>
    </row>
    <row r="31" spans="1:17" ht="18.75" x14ac:dyDescent="0.3">
      <c r="A31" s="7" t="s">
        <v>13</v>
      </c>
      <c r="B31" s="7">
        <f>SUM(B23:B30)</f>
        <v>68</v>
      </c>
      <c r="C31" s="8">
        <f>SUM(C23:C30)</f>
        <v>66</v>
      </c>
      <c r="D31" s="12">
        <f>C31/B31</f>
        <v>0.97058823529411764</v>
      </c>
      <c r="E31" s="8">
        <f>SUM(E23:E30)</f>
        <v>6</v>
      </c>
      <c r="F31" s="13">
        <f>E31/C31</f>
        <v>9.0909090909090912E-2</v>
      </c>
      <c r="G31" s="8">
        <f>SUM(G23:G30)</f>
        <v>34</v>
      </c>
      <c r="H31" s="13">
        <f t="shared" si="10"/>
        <v>0.51515151515151514</v>
      </c>
      <c r="I31" s="8">
        <f>SUM(I23:I30)</f>
        <v>25</v>
      </c>
      <c r="J31" s="13">
        <f t="shared" si="11"/>
        <v>0.37878787878787878</v>
      </c>
      <c r="K31" s="8">
        <f>SUM(K23:K30)</f>
        <v>1</v>
      </c>
      <c r="L31" s="13">
        <f t="shared" si="12"/>
        <v>1.5151515151515152E-2</v>
      </c>
      <c r="M31" s="9">
        <f t="shared" si="13"/>
        <v>3.6818181818181817</v>
      </c>
      <c r="N31" s="9">
        <f>AVERAGE(N23:N30)</f>
        <v>27.75</v>
      </c>
      <c r="O31" s="12">
        <f t="shared" si="14"/>
        <v>0.98484848484848486</v>
      </c>
      <c r="P31" s="12">
        <f t="shared" si="15"/>
        <v>0.60606060606060608</v>
      </c>
    </row>
    <row r="32" spans="1:17" ht="18.75" x14ac:dyDescent="0.3">
      <c r="A32" s="10" t="s">
        <v>14</v>
      </c>
      <c r="B32" s="10">
        <v>7026</v>
      </c>
      <c r="C32" s="10">
        <v>7001</v>
      </c>
      <c r="D32" s="14">
        <f>C32/B32</f>
        <v>0.99644178764588676</v>
      </c>
      <c r="E32" s="10">
        <v>389</v>
      </c>
      <c r="F32" s="15">
        <f>E32/C32</f>
        <v>5.5563490929867163E-2</v>
      </c>
      <c r="G32" s="10">
        <v>3113</v>
      </c>
      <c r="H32" s="15">
        <f t="shared" si="10"/>
        <v>0.4446507641765462</v>
      </c>
      <c r="I32" s="10">
        <v>3070</v>
      </c>
      <c r="J32" s="15">
        <f t="shared" si="11"/>
        <v>0.43850878445936292</v>
      </c>
      <c r="K32" s="10">
        <v>428</v>
      </c>
      <c r="L32" s="15">
        <f t="shared" si="12"/>
        <v>6.1134123696614771E-2</v>
      </c>
      <c r="M32" s="16">
        <f t="shared" si="13"/>
        <v>3.494215112126839</v>
      </c>
      <c r="N32" s="10"/>
      <c r="O32" s="14">
        <f t="shared" si="14"/>
        <v>0.93886587630338525</v>
      </c>
      <c r="P32" s="14">
        <f t="shared" si="15"/>
        <v>0.50021425510641337</v>
      </c>
    </row>
    <row r="36" spans="1:17" ht="18.75" x14ac:dyDescent="0.3">
      <c r="A36" s="36" t="s">
        <v>26</v>
      </c>
      <c r="B36" s="36"/>
      <c r="C36" s="36"/>
      <c r="D36" s="1" t="s">
        <v>35</v>
      </c>
    </row>
    <row r="38" spans="1:17" ht="18.75" x14ac:dyDescent="0.25">
      <c r="A38" s="37" t="s">
        <v>1</v>
      </c>
      <c r="B38" s="38" t="s">
        <v>2</v>
      </c>
      <c r="C38" s="40" t="s">
        <v>3</v>
      </c>
      <c r="D38" s="40"/>
      <c r="E38" s="41">
        <v>5</v>
      </c>
      <c r="F38" s="42"/>
      <c r="G38" s="41">
        <v>4</v>
      </c>
      <c r="H38" s="42"/>
      <c r="I38" s="41">
        <v>3</v>
      </c>
      <c r="J38" s="42"/>
      <c r="K38" s="41">
        <v>2</v>
      </c>
      <c r="L38" s="42"/>
      <c r="M38" s="34" t="s">
        <v>4</v>
      </c>
      <c r="N38" s="34" t="s">
        <v>5</v>
      </c>
      <c r="O38" s="34" t="s">
        <v>6</v>
      </c>
      <c r="P38" s="34" t="s">
        <v>7</v>
      </c>
    </row>
    <row r="39" spans="1:17" ht="37.5" x14ac:dyDescent="0.25">
      <c r="A39" s="37"/>
      <c r="B39" s="39"/>
      <c r="C39" s="2" t="s">
        <v>8</v>
      </c>
      <c r="D39" s="2" t="s">
        <v>9</v>
      </c>
      <c r="E39" s="3" t="s">
        <v>8</v>
      </c>
      <c r="F39" s="3" t="s">
        <v>9</v>
      </c>
      <c r="G39" s="3" t="s">
        <v>8</v>
      </c>
      <c r="H39" s="3" t="s">
        <v>9</v>
      </c>
      <c r="I39" s="3" t="s">
        <v>8</v>
      </c>
      <c r="J39" s="3" t="s">
        <v>9</v>
      </c>
      <c r="K39" s="3" t="s">
        <v>8</v>
      </c>
      <c r="L39" s="3" t="s">
        <v>9</v>
      </c>
      <c r="M39" s="35"/>
      <c r="N39" s="35"/>
      <c r="O39" s="35"/>
      <c r="P39" s="35"/>
    </row>
    <row r="40" spans="1:17" ht="18.75" x14ac:dyDescent="0.3">
      <c r="A40" s="4" t="s">
        <v>10</v>
      </c>
      <c r="B40" s="4">
        <v>11</v>
      </c>
      <c r="C40" s="5">
        <f>E40+G40+I40+K40</f>
        <v>10</v>
      </c>
      <c r="D40" s="17">
        <f t="shared" ref="D40:D47" si="17">C40/B40</f>
        <v>0.90909090909090906</v>
      </c>
      <c r="E40" s="5">
        <v>2</v>
      </c>
      <c r="F40" s="6">
        <f t="shared" ref="F40:F46" si="18">E40/$C40</f>
        <v>0.2</v>
      </c>
      <c r="G40" s="5">
        <v>8</v>
      </c>
      <c r="H40" s="6">
        <f t="shared" ref="H40:H49" si="19">G40/$C40</f>
        <v>0.8</v>
      </c>
      <c r="I40" s="5">
        <v>0</v>
      </c>
      <c r="J40" s="6">
        <f t="shared" ref="J40:J49" si="20">I40/$C40</f>
        <v>0</v>
      </c>
      <c r="K40" s="5">
        <v>0</v>
      </c>
      <c r="L40" s="6">
        <f t="shared" ref="L40:L49" si="21">K40/$C40</f>
        <v>0</v>
      </c>
      <c r="M40" s="18">
        <f t="shared" ref="M40:M49" si="22" xml:space="preserve"> (E40*5+G40*4+I40*3+K40*2)/C40</f>
        <v>4.2</v>
      </c>
      <c r="N40" s="18">
        <v>34</v>
      </c>
      <c r="O40" s="19">
        <f t="shared" ref="O40:O49" si="23">(C40-K40)/C40</f>
        <v>1</v>
      </c>
      <c r="P40" s="19">
        <f t="shared" ref="P40:P49" si="24">(E40+G40)/C40</f>
        <v>1</v>
      </c>
    </row>
    <row r="41" spans="1:17" ht="18.75" x14ac:dyDescent="0.3">
      <c r="A41" s="4" t="s">
        <v>11</v>
      </c>
      <c r="B41" s="4">
        <v>6</v>
      </c>
      <c r="C41" s="5">
        <f t="shared" ref="C41:C47" si="25">E41+G41+I41+K41</f>
        <v>6</v>
      </c>
      <c r="D41" s="17">
        <f t="shared" si="17"/>
        <v>1</v>
      </c>
      <c r="E41" s="5">
        <v>2</v>
      </c>
      <c r="F41" s="6">
        <f t="shared" si="18"/>
        <v>0.33333333333333331</v>
      </c>
      <c r="G41" s="5">
        <v>2</v>
      </c>
      <c r="H41" s="6">
        <f t="shared" si="19"/>
        <v>0.33333333333333331</v>
      </c>
      <c r="I41" s="5">
        <v>2</v>
      </c>
      <c r="J41" s="6">
        <f t="shared" si="20"/>
        <v>0.33333333333333331</v>
      </c>
      <c r="K41" s="5">
        <v>0</v>
      </c>
      <c r="L41" s="6">
        <f t="shared" si="21"/>
        <v>0</v>
      </c>
      <c r="M41" s="18">
        <f t="shared" si="22"/>
        <v>4</v>
      </c>
      <c r="N41" s="18">
        <v>31</v>
      </c>
      <c r="O41" s="19">
        <f t="shared" si="23"/>
        <v>1</v>
      </c>
      <c r="P41" s="19">
        <f t="shared" si="24"/>
        <v>0.66666666666666663</v>
      </c>
    </row>
    <row r="42" spans="1:17" ht="18.75" x14ac:dyDescent="0.3">
      <c r="A42" s="4" t="s">
        <v>15</v>
      </c>
      <c r="B42" s="4">
        <v>11</v>
      </c>
      <c r="C42" s="5">
        <f t="shared" si="25"/>
        <v>11</v>
      </c>
      <c r="D42" s="17">
        <f t="shared" si="17"/>
        <v>1</v>
      </c>
      <c r="E42" s="5">
        <v>0</v>
      </c>
      <c r="F42" s="6">
        <f t="shared" si="18"/>
        <v>0</v>
      </c>
      <c r="G42" s="5">
        <v>3</v>
      </c>
      <c r="H42" s="6">
        <f t="shared" si="19"/>
        <v>0.27272727272727271</v>
      </c>
      <c r="I42" s="5">
        <v>7</v>
      </c>
      <c r="J42" s="6">
        <f t="shared" si="20"/>
        <v>0.63636363636363635</v>
      </c>
      <c r="K42" s="5">
        <v>1</v>
      </c>
      <c r="L42" s="6">
        <f t="shared" si="21"/>
        <v>9.0909090909090912E-2</v>
      </c>
      <c r="M42" s="18">
        <f t="shared" si="22"/>
        <v>3.1818181818181817</v>
      </c>
      <c r="N42" s="18">
        <v>22</v>
      </c>
      <c r="O42" s="19">
        <f t="shared" si="23"/>
        <v>0.90909090909090906</v>
      </c>
      <c r="P42" s="19">
        <f t="shared" si="24"/>
        <v>0.27272727272727271</v>
      </c>
      <c r="Q42" t="s">
        <v>32</v>
      </c>
    </row>
    <row r="43" spans="1:17" ht="18.75" x14ac:dyDescent="0.3">
      <c r="A43" s="4" t="s">
        <v>16</v>
      </c>
      <c r="B43" s="4">
        <v>17</v>
      </c>
      <c r="C43" s="5">
        <v>17</v>
      </c>
      <c r="D43" s="17">
        <f t="shared" si="17"/>
        <v>1</v>
      </c>
      <c r="E43" s="5">
        <v>1</v>
      </c>
      <c r="F43" s="6">
        <f t="shared" si="18"/>
        <v>5.8823529411764705E-2</v>
      </c>
      <c r="G43" s="5">
        <v>13</v>
      </c>
      <c r="H43" s="6">
        <f t="shared" si="19"/>
        <v>0.76470588235294112</v>
      </c>
      <c r="I43" s="5">
        <v>3</v>
      </c>
      <c r="J43" s="6">
        <f t="shared" si="20"/>
        <v>0.17647058823529413</v>
      </c>
      <c r="K43" s="5">
        <v>0</v>
      </c>
      <c r="L43" s="6">
        <f t="shared" si="21"/>
        <v>0</v>
      </c>
      <c r="M43" s="18">
        <v>3.94</v>
      </c>
      <c r="N43" s="18">
        <v>31</v>
      </c>
      <c r="O43" s="19">
        <f t="shared" si="23"/>
        <v>1</v>
      </c>
      <c r="P43" s="19">
        <f t="shared" si="24"/>
        <v>0.82352941176470584</v>
      </c>
    </row>
    <row r="44" spans="1:17" ht="18.75" x14ac:dyDescent="0.3">
      <c r="A44" s="4" t="s">
        <v>12</v>
      </c>
      <c r="B44" s="4">
        <v>3</v>
      </c>
      <c r="C44" s="5">
        <f t="shared" si="25"/>
        <v>3</v>
      </c>
      <c r="D44" s="17">
        <f t="shared" si="17"/>
        <v>1</v>
      </c>
      <c r="E44" s="5">
        <v>0</v>
      </c>
      <c r="F44" s="6">
        <f t="shared" si="18"/>
        <v>0</v>
      </c>
      <c r="G44" s="5">
        <v>1</v>
      </c>
      <c r="H44" s="6">
        <f t="shared" si="19"/>
        <v>0.33333333333333331</v>
      </c>
      <c r="I44" s="5">
        <v>2</v>
      </c>
      <c r="J44" s="6">
        <f t="shared" si="20"/>
        <v>0.66666666666666663</v>
      </c>
      <c r="K44" s="5">
        <v>0</v>
      </c>
      <c r="L44" s="6">
        <f t="shared" si="21"/>
        <v>0</v>
      </c>
      <c r="M44" s="18">
        <f t="shared" si="22"/>
        <v>3.3333333333333335</v>
      </c>
      <c r="N44" s="18">
        <v>23</v>
      </c>
      <c r="O44" s="19">
        <f t="shared" si="23"/>
        <v>1</v>
      </c>
      <c r="P44" s="19">
        <f t="shared" si="24"/>
        <v>0.33333333333333331</v>
      </c>
    </row>
    <row r="45" spans="1:17" ht="18.75" x14ac:dyDescent="0.3">
      <c r="A45" s="4" t="s">
        <v>17</v>
      </c>
      <c r="B45" s="4">
        <v>3</v>
      </c>
      <c r="C45" s="5">
        <f t="shared" si="25"/>
        <v>3</v>
      </c>
      <c r="D45" s="17">
        <f t="shared" si="17"/>
        <v>1</v>
      </c>
      <c r="E45" s="5">
        <v>0</v>
      </c>
      <c r="F45" s="6">
        <f t="shared" si="18"/>
        <v>0</v>
      </c>
      <c r="G45" s="5">
        <v>2</v>
      </c>
      <c r="H45" s="6">
        <f t="shared" si="19"/>
        <v>0.66666666666666663</v>
      </c>
      <c r="I45" s="5">
        <v>1</v>
      </c>
      <c r="J45" s="6">
        <f t="shared" si="20"/>
        <v>0.33333333333333331</v>
      </c>
      <c r="K45" s="5">
        <v>0</v>
      </c>
      <c r="L45" s="6">
        <f t="shared" si="21"/>
        <v>0</v>
      </c>
      <c r="M45" s="18">
        <f t="shared" si="22"/>
        <v>3.6666666666666665</v>
      </c>
      <c r="N45" s="18">
        <v>29</v>
      </c>
      <c r="O45" s="19">
        <f t="shared" si="23"/>
        <v>1</v>
      </c>
      <c r="P45" s="19">
        <f t="shared" si="24"/>
        <v>0.66666666666666663</v>
      </c>
    </row>
    <row r="46" spans="1:17" ht="18.75" x14ac:dyDescent="0.3">
      <c r="A46" s="4" t="s">
        <v>18</v>
      </c>
      <c r="B46" s="4">
        <v>6</v>
      </c>
      <c r="C46" s="5">
        <f t="shared" si="25"/>
        <v>6</v>
      </c>
      <c r="D46" s="17">
        <f t="shared" si="17"/>
        <v>1</v>
      </c>
      <c r="E46" s="5">
        <v>1</v>
      </c>
      <c r="F46" s="6">
        <f t="shared" si="18"/>
        <v>0.16666666666666666</v>
      </c>
      <c r="G46" s="5">
        <v>1</v>
      </c>
      <c r="H46" s="6">
        <f t="shared" si="19"/>
        <v>0.16666666666666666</v>
      </c>
      <c r="I46" s="5">
        <v>4</v>
      </c>
      <c r="J46" s="6">
        <f t="shared" si="20"/>
        <v>0.66666666666666663</v>
      </c>
      <c r="K46" s="5">
        <v>0</v>
      </c>
      <c r="L46" s="6">
        <f t="shared" si="21"/>
        <v>0</v>
      </c>
      <c r="M46" s="18">
        <f t="shared" si="22"/>
        <v>3.5</v>
      </c>
      <c r="N46" s="18">
        <v>24</v>
      </c>
      <c r="O46" s="19">
        <f t="shared" si="23"/>
        <v>1</v>
      </c>
      <c r="P46" s="19">
        <f t="shared" si="24"/>
        <v>0.33333333333333331</v>
      </c>
    </row>
    <row r="47" spans="1:17" ht="18.75" x14ac:dyDescent="0.3">
      <c r="A47" s="4" t="s">
        <v>28</v>
      </c>
      <c r="B47" s="4">
        <v>12</v>
      </c>
      <c r="C47" s="5">
        <f t="shared" si="25"/>
        <v>11</v>
      </c>
      <c r="D47" s="17">
        <f t="shared" si="17"/>
        <v>0.91666666666666663</v>
      </c>
      <c r="E47" s="5">
        <v>0</v>
      </c>
      <c r="F47" s="6">
        <v>0</v>
      </c>
      <c r="G47" s="5">
        <v>5</v>
      </c>
      <c r="H47" s="6">
        <f t="shared" si="19"/>
        <v>0.45454545454545453</v>
      </c>
      <c r="I47" s="5">
        <v>6</v>
      </c>
      <c r="J47" s="6">
        <f t="shared" si="20"/>
        <v>0.54545454545454541</v>
      </c>
      <c r="K47" s="5">
        <v>0</v>
      </c>
      <c r="L47" s="6">
        <f t="shared" si="21"/>
        <v>0</v>
      </c>
      <c r="M47" s="18">
        <f t="shared" si="22"/>
        <v>3.4545454545454546</v>
      </c>
      <c r="N47" s="18">
        <v>27</v>
      </c>
      <c r="O47" s="19">
        <f t="shared" si="23"/>
        <v>1</v>
      </c>
      <c r="P47" s="19">
        <f t="shared" si="24"/>
        <v>0.45454545454545453</v>
      </c>
    </row>
    <row r="48" spans="1:17" ht="18.75" x14ac:dyDescent="0.3">
      <c r="A48" s="7" t="s">
        <v>13</v>
      </c>
      <c r="B48" s="7">
        <f>SUM(B40:B47)</f>
        <v>69</v>
      </c>
      <c r="C48" s="8">
        <f>SUM(C40:C47)</f>
        <v>67</v>
      </c>
      <c r="D48" s="12">
        <f>C48/B48</f>
        <v>0.97101449275362317</v>
      </c>
      <c r="E48" s="8">
        <f>SUM(E40:E47)</f>
        <v>6</v>
      </c>
      <c r="F48" s="13">
        <f>E48/C48</f>
        <v>8.9552238805970144E-2</v>
      </c>
      <c r="G48" s="8">
        <f>SUM(G40:G47)</f>
        <v>35</v>
      </c>
      <c r="H48" s="13">
        <f t="shared" si="19"/>
        <v>0.52238805970149249</v>
      </c>
      <c r="I48" s="8">
        <f>SUM(I40:I47)</f>
        <v>25</v>
      </c>
      <c r="J48" s="13">
        <f t="shared" si="20"/>
        <v>0.37313432835820898</v>
      </c>
      <c r="K48" s="8">
        <f>SUM(K40:K47)</f>
        <v>1</v>
      </c>
      <c r="L48" s="13">
        <f t="shared" si="21"/>
        <v>1.4925373134328358E-2</v>
      </c>
      <c r="M48" s="9">
        <f t="shared" si="22"/>
        <v>3.6865671641791047</v>
      </c>
      <c r="N48" s="9">
        <f>AVERAGE(N40:N47)</f>
        <v>27.625</v>
      </c>
      <c r="O48" s="12">
        <f t="shared" si="23"/>
        <v>0.9850746268656716</v>
      </c>
      <c r="P48" s="12">
        <f t="shared" si="24"/>
        <v>0.61194029850746268</v>
      </c>
    </row>
    <row r="49" spans="1:16" ht="18.75" x14ac:dyDescent="0.3">
      <c r="A49" s="10" t="s">
        <v>14</v>
      </c>
      <c r="B49" s="10">
        <v>7026</v>
      </c>
      <c r="C49" s="10">
        <v>7001</v>
      </c>
      <c r="D49" s="14">
        <f>C49/B49</f>
        <v>0.99644178764588676</v>
      </c>
      <c r="E49" s="10">
        <v>389</v>
      </c>
      <c r="F49" s="15">
        <f>E49/C49</f>
        <v>5.5563490929867163E-2</v>
      </c>
      <c r="G49" s="10">
        <v>3113</v>
      </c>
      <c r="H49" s="15">
        <f t="shared" si="19"/>
        <v>0.4446507641765462</v>
      </c>
      <c r="I49" s="10">
        <v>3070</v>
      </c>
      <c r="J49" s="15">
        <f t="shared" si="20"/>
        <v>0.43850878445936292</v>
      </c>
      <c r="K49" s="10">
        <v>428</v>
      </c>
      <c r="L49" s="15">
        <f t="shared" si="21"/>
        <v>6.1134123696614771E-2</v>
      </c>
      <c r="M49" s="16">
        <f t="shared" si="22"/>
        <v>3.494215112126839</v>
      </c>
      <c r="N49" s="10"/>
      <c r="O49" s="14">
        <f t="shared" si="23"/>
        <v>0.93886587630338525</v>
      </c>
      <c r="P49" s="14">
        <f t="shared" si="24"/>
        <v>0.50021425510641337</v>
      </c>
    </row>
    <row r="52" spans="1:16" ht="18.75" x14ac:dyDescent="0.3">
      <c r="A52" s="36" t="s">
        <v>26</v>
      </c>
      <c r="B52" s="36"/>
      <c r="C52" s="36"/>
      <c r="D52" s="1">
        <v>45094</v>
      </c>
    </row>
    <row r="54" spans="1:16" ht="18.75" x14ac:dyDescent="0.25">
      <c r="A54" s="37" t="s">
        <v>1</v>
      </c>
      <c r="B54" s="38" t="s">
        <v>2</v>
      </c>
      <c r="C54" s="40" t="s">
        <v>3</v>
      </c>
      <c r="D54" s="40"/>
      <c r="E54" s="41">
        <v>5</v>
      </c>
      <c r="F54" s="42"/>
      <c r="G54" s="41">
        <v>4</v>
      </c>
      <c r="H54" s="42"/>
      <c r="I54" s="41">
        <v>3</v>
      </c>
      <c r="J54" s="42"/>
      <c r="K54" s="41">
        <v>2</v>
      </c>
      <c r="L54" s="42"/>
      <c r="M54" s="34" t="s">
        <v>4</v>
      </c>
      <c r="N54" s="34" t="s">
        <v>5</v>
      </c>
      <c r="O54" s="34" t="s">
        <v>6</v>
      </c>
      <c r="P54" s="34" t="s">
        <v>7</v>
      </c>
    </row>
    <row r="55" spans="1:16" ht="37.5" x14ac:dyDescent="0.25">
      <c r="A55" s="37"/>
      <c r="B55" s="39"/>
      <c r="C55" s="2" t="s">
        <v>8</v>
      </c>
      <c r="D55" s="2" t="s">
        <v>9</v>
      </c>
      <c r="E55" s="3" t="s">
        <v>8</v>
      </c>
      <c r="F55" s="3" t="s">
        <v>9</v>
      </c>
      <c r="G55" s="3" t="s">
        <v>8</v>
      </c>
      <c r="H55" s="3" t="s">
        <v>9</v>
      </c>
      <c r="I55" s="3" t="s">
        <v>8</v>
      </c>
      <c r="J55" s="3" t="s">
        <v>9</v>
      </c>
      <c r="K55" s="3" t="s">
        <v>8</v>
      </c>
      <c r="L55" s="3" t="s">
        <v>9</v>
      </c>
      <c r="M55" s="35"/>
      <c r="N55" s="35"/>
      <c r="O55" s="35"/>
      <c r="P55" s="35"/>
    </row>
    <row r="56" spans="1:16" ht="18.75" x14ac:dyDescent="0.3">
      <c r="A56" s="4" t="s">
        <v>10</v>
      </c>
      <c r="B56" s="4">
        <v>1</v>
      </c>
      <c r="C56" s="5">
        <v>1</v>
      </c>
      <c r="D56" s="17">
        <f t="shared" ref="D56:D63" si="26">C56/B56</f>
        <v>1</v>
      </c>
      <c r="E56" s="5">
        <v>1</v>
      </c>
      <c r="F56" s="6">
        <f t="shared" ref="F56:F62" si="27">E56/$C56</f>
        <v>1</v>
      </c>
      <c r="G56" s="5">
        <v>0</v>
      </c>
      <c r="H56" s="6">
        <f t="shared" ref="H56:H65" si="28">G56/$C56</f>
        <v>0</v>
      </c>
      <c r="I56" s="5">
        <v>0</v>
      </c>
      <c r="J56" s="6">
        <f t="shared" ref="J56:J65" si="29">I56/$C56</f>
        <v>0</v>
      </c>
      <c r="K56" s="5">
        <v>0</v>
      </c>
      <c r="L56" s="6">
        <f t="shared" ref="L56:L65" si="30">K56/$C56</f>
        <v>0</v>
      </c>
      <c r="M56" s="18">
        <f t="shared" ref="M56:M58" si="31" xml:space="preserve"> (E56*5+G56*4+I56*3+K56*2)/C56</f>
        <v>5</v>
      </c>
      <c r="N56" s="18">
        <v>42</v>
      </c>
      <c r="O56" s="19">
        <f t="shared" ref="O56:O65" si="32">(C56-K56)/C56</f>
        <v>1</v>
      </c>
      <c r="P56" s="19">
        <f t="shared" ref="P56:P65" si="33">(E56+G56)/C56</f>
        <v>1</v>
      </c>
    </row>
    <row r="57" spans="1:16" ht="18.75" x14ac:dyDescent="0.3">
      <c r="A57" s="4" t="s">
        <v>11</v>
      </c>
      <c r="B57" s="27"/>
      <c r="C57" s="28"/>
      <c r="D57" s="29" t="e">
        <f t="shared" si="26"/>
        <v>#DIV/0!</v>
      </c>
      <c r="E57" s="28"/>
      <c r="F57" s="30" t="e">
        <f t="shared" si="27"/>
        <v>#DIV/0!</v>
      </c>
      <c r="G57" s="28"/>
      <c r="H57" s="30" t="e">
        <f t="shared" si="28"/>
        <v>#DIV/0!</v>
      </c>
      <c r="I57" s="28"/>
      <c r="J57" s="30" t="e">
        <f t="shared" si="29"/>
        <v>#DIV/0!</v>
      </c>
      <c r="K57" s="28"/>
      <c r="L57" s="30" t="e">
        <f t="shared" si="30"/>
        <v>#DIV/0!</v>
      </c>
      <c r="M57" s="31" t="e">
        <f t="shared" si="31"/>
        <v>#DIV/0!</v>
      </c>
      <c r="N57" s="31"/>
      <c r="O57" s="32" t="e">
        <f t="shared" si="32"/>
        <v>#DIV/0!</v>
      </c>
      <c r="P57" s="32" t="e">
        <f t="shared" si="33"/>
        <v>#DIV/0!</v>
      </c>
    </row>
    <row r="58" spans="1:16" ht="18.75" x14ac:dyDescent="0.3">
      <c r="A58" s="4" t="s">
        <v>15</v>
      </c>
      <c r="B58" s="27"/>
      <c r="C58" s="28"/>
      <c r="D58" s="29" t="e">
        <f t="shared" si="26"/>
        <v>#DIV/0!</v>
      </c>
      <c r="E58" s="28"/>
      <c r="F58" s="30" t="e">
        <f t="shared" si="27"/>
        <v>#DIV/0!</v>
      </c>
      <c r="G58" s="28"/>
      <c r="H58" s="30" t="e">
        <f t="shared" si="28"/>
        <v>#DIV/0!</v>
      </c>
      <c r="I58" s="28"/>
      <c r="J58" s="30" t="e">
        <f t="shared" si="29"/>
        <v>#DIV/0!</v>
      </c>
      <c r="K58" s="28"/>
      <c r="L58" s="30" t="e">
        <f t="shared" si="30"/>
        <v>#DIV/0!</v>
      </c>
      <c r="M58" s="31" t="e">
        <f t="shared" si="31"/>
        <v>#DIV/0!</v>
      </c>
      <c r="N58" s="31"/>
      <c r="O58" s="32" t="e">
        <f t="shared" si="32"/>
        <v>#DIV/0!</v>
      </c>
      <c r="P58" s="32" t="e">
        <f t="shared" si="33"/>
        <v>#DIV/0!</v>
      </c>
    </row>
    <row r="59" spans="1:16" ht="18.75" x14ac:dyDescent="0.3">
      <c r="A59" s="4" t="s">
        <v>16</v>
      </c>
      <c r="B59" s="27"/>
      <c r="C59" s="28"/>
      <c r="D59" s="29" t="e">
        <f t="shared" si="26"/>
        <v>#DIV/0!</v>
      </c>
      <c r="E59" s="28"/>
      <c r="F59" s="30" t="e">
        <f t="shared" si="27"/>
        <v>#DIV/0!</v>
      </c>
      <c r="G59" s="28"/>
      <c r="H59" s="30" t="e">
        <f t="shared" si="28"/>
        <v>#DIV/0!</v>
      </c>
      <c r="I59" s="28"/>
      <c r="J59" s="30" t="e">
        <f t="shared" si="29"/>
        <v>#DIV/0!</v>
      </c>
      <c r="K59" s="28"/>
      <c r="L59" s="30" t="e">
        <f t="shared" si="30"/>
        <v>#DIV/0!</v>
      </c>
      <c r="M59" s="31">
        <v>3.94</v>
      </c>
      <c r="N59" s="31"/>
      <c r="O59" s="32" t="e">
        <f t="shared" si="32"/>
        <v>#DIV/0!</v>
      </c>
      <c r="P59" s="32" t="e">
        <f t="shared" si="33"/>
        <v>#DIV/0!</v>
      </c>
    </row>
    <row r="60" spans="1:16" ht="18.75" x14ac:dyDescent="0.3">
      <c r="A60" s="4" t="s">
        <v>12</v>
      </c>
      <c r="B60" s="27"/>
      <c r="C60" s="28"/>
      <c r="D60" s="29" t="e">
        <f t="shared" si="26"/>
        <v>#DIV/0!</v>
      </c>
      <c r="E60" s="28"/>
      <c r="F60" s="30" t="e">
        <f t="shared" si="27"/>
        <v>#DIV/0!</v>
      </c>
      <c r="G60" s="28"/>
      <c r="H60" s="30" t="e">
        <f t="shared" si="28"/>
        <v>#DIV/0!</v>
      </c>
      <c r="I60" s="28"/>
      <c r="J60" s="30" t="e">
        <f t="shared" si="29"/>
        <v>#DIV/0!</v>
      </c>
      <c r="K60" s="28"/>
      <c r="L60" s="30" t="e">
        <f t="shared" si="30"/>
        <v>#DIV/0!</v>
      </c>
      <c r="M60" s="31" t="e">
        <f t="shared" ref="M60:M65" si="34" xml:space="preserve"> (E60*5+G60*4+I60*3+K60*2)/C60</f>
        <v>#DIV/0!</v>
      </c>
      <c r="N60" s="31"/>
      <c r="O60" s="32" t="e">
        <f t="shared" si="32"/>
        <v>#DIV/0!</v>
      </c>
      <c r="P60" s="32" t="e">
        <f t="shared" si="33"/>
        <v>#DIV/0!</v>
      </c>
    </row>
    <row r="61" spans="1:16" ht="18.75" x14ac:dyDescent="0.3">
      <c r="A61" s="4" t="s">
        <v>17</v>
      </c>
      <c r="B61" s="27"/>
      <c r="C61" s="28"/>
      <c r="D61" s="29" t="e">
        <f t="shared" si="26"/>
        <v>#DIV/0!</v>
      </c>
      <c r="E61" s="28"/>
      <c r="F61" s="30" t="e">
        <f t="shared" si="27"/>
        <v>#DIV/0!</v>
      </c>
      <c r="G61" s="28"/>
      <c r="H61" s="30" t="e">
        <f t="shared" si="28"/>
        <v>#DIV/0!</v>
      </c>
      <c r="I61" s="28"/>
      <c r="J61" s="30" t="e">
        <f t="shared" si="29"/>
        <v>#DIV/0!</v>
      </c>
      <c r="K61" s="28"/>
      <c r="L61" s="30" t="e">
        <f t="shared" si="30"/>
        <v>#DIV/0!</v>
      </c>
      <c r="M61" s="31" t="e">
        <f t="shared" si="34"/>
        <v>#DIV/0!</v>
      </c>
      <c r="N61" s="31"/>
      <c r="O61" s="32" t="e">
        <f t="shared" si="32"/>
        <v>#DIV/0!</v>
      </c>
      <c r="P61" s="32" t="e">
        <f t="shared" si="33"/>
        <v>#DIV/0!</v>
      </c>
    </row>
    <row r="62" spans="1:16" ht="18.75" x14ac:dyDescent="0.3">
      <c r="A62" s="4" t="s">
        <v>18</v>
      </c>
      <c r="B62" s="27"/>
      <c r="C62" s="28"/>
      <c r="D62" s="29" t="e">
        <f t="shared" si="26"/>
        <v>#DIV/0!</v>
      </c>
      <c r="E62" s="28"/>
      <c r="F62" s="30" t="e">
        <f t="shared" si="27"/>
        <v>#DIV/0!</v>
      </c>
      <c r="G62" s="28"/>
      <c r="H62" s="30" t="e">
        <f t="shared" si="28"/>
        <v>#DIV/0!</v>
      </c>
      <c r="I62" s="28"/>
      <c r="J62" s="30" t="e">
        <f t="shared" si="29"/>
        <v>#DIV/0!</v>
      </c>
      <c r="K62" s="28"/>
      <c r="L62" s="30" t="e">
        <f t="shared" si="30"/>
        <v>#DIV/0!</v>
      </c>
      <c r="M62" s="31" t="e">
        <f t="shared" si="34"/>
        <v>#DIV/0!</v>
      </c>
      <c r="N62" s="31"/>
      <c r="O62" s="32" t="e">
        <f t="shared" si="32"/>
        <v>#DIV/0!</v>
      </c>
      <c r="P62" s="32" t="e">
        <f t="shared" si="33"/>
        <v>#DIV/0!</v>
      </c>
    </row>
    <row r="63" spans="1:16" ht="18.75" x14ac:dyDescent="0.3">
      <c r="A63" s="4" t="s">
        <v>28</v>
      </c>
      <c r="B63" s="4">
        <v>1</v>
      </c>
      <c r="C63" s="5">
        <v>1</v>
      </c>
      <c r="D63" s="17">
        <f t="shared" si="26"/>
        <v>1</v>
      </c>
      <c r="E63" s="5">
        <v>0</v>
      </c>
      <c r="F63" s="6">
        <v>0</v>
      </c>
      <c r="G63" s="5">
        <v>1</v>
      </c>
      <c r="H63" s="6">
        <f t="shared" si="28"/>
        <v>1</v>
      </c>
      <c r="I63" s="5">
        <v>0</v>
      </c>
      <c r="J63" s="6">
        <f t="shared" si="29"/>
        <v>0</v>
      </c>
      <c r="K63" s="5">
        <v>0</v>
      </c>
      <c r="L63" s="6">
        <f t="shared" si="30"/>
        <v>0</v>
      </c>
      <c r="M63" s="18">
        <f t="shared" si="34"/>
        <v>4</v>
      </c>
      <c r="N63" s="18">
        <v>35</v>
      </c>
      <c r="O63" s="19">
        <f t="shared" si="32"/>
        <v>1</v>
      </c>
      <c r="P63" s="19">
        <f t="shared" si="33"/>
        <v>1</v>
      </c>
    </row>
    <row r="64" spans="1:16" ht="18.75" x14ac:dyDescent="0.3">
      <c r="A64" s="7" t="s">
        <v>13</v>
      </c>
      <c r="B64" s="7">
        <f>SUM(B56:B63)</f>
        <v>2</v>
      </c>
      <c r="C64" s="8">
        <f>SUM(C56:C63)</f>
        <v>2</v>
      </c>
      <c r="D64" s="12">
        <f>C64/B64</f>
        <v>1</v>
      </c>
      <c r="E64" s="8">
        <f>SUM(E56:E63)</f>
        <v>1</v>
      </c>
      <c r="F64" s="13">
        <f>E64/C64</f>
        <v>0.5</v>
      </c>
      <c r="G64" s="8">
        <f>SUM(G56:G63)</f>
        <v>1</v>
      </c>
      <c r="H64" s="13">
        <f t="shared" si="28"/>
        <v>0.5</v>
      </c>
      <c r="I64" s="8">
        <f>SUM(I56:I63)</f>
        <v>0</v>
      </c>
      <c r="J64" s="13">
        <f t="shared" si="29"/>
        <v>0</v>
      </c>
      <c r="K64" s="8">
        <f>SUM(K56:K63)</f>
        <v>0</v>
      </c>
      <c r="L64" s="13">
        <f t="shared" si="30"/>
        <v>0</v>
      </c>
      <c r="M64" s="9">
        <f t="shared" si="34"/>
        <v>4.5</v>
      </c>
      <c r="N64" s="9">
        <f>AVERAGE(N56:N63)</f>
        <v>38.5</v>
      </c>
      <c r="O64" s="12">
        <f t="shared" si="32"/>
        <v>1</v>
      </c>
      <c r="P64" s="12">
        <f t="shared" si="33"/>
        <v>1</v>
      </c>
    </row>
    <row r="65" spans="1:17" ht="18.75" x14ac:dyDescent="0.3">
      <c r="A65" s="10" t="s">
        <v>14</v>
      </c>
      <c r="B65" s="10">
        <v>404</v>
      </c>
      <c r="C65" s="10">
        <v>403</v>
      </c>
      <c r="D65" s="14">
        <f>C65/B65</f>
        <v>0.99752475247524752</v>
      </c>
      <c r="E65" s="10">
        <v>106</v>
      </c>
      <c r="F65" s="15">
        <f>E65/C65</f>
        <v>0.26302729528535979</v>
      </c>
      <c r="G65" s="10">
        <v>178</v>
      </c>
      <c r="H65" s="15">
        <f t="shared" si="28"/>
        <v>0.44168734491315137</v>
      </c>
      <c r="I65" s="10">
        <v>95</v>
      </c>
      <c r="J65" s="15">
        <f t="shared" si="29"/>
        <v>0.23573200992555832</v>
      </c>
      <c r="K65" s="10">
        <v>24</v>
      </c>
      <c r="L65" s="15">
        <f t="shared" si="30"/>
        <v>5.9553349875930521E-2</v>
      </c>
      <c r="M65" s="16">
        <f t="shared" si="34"/>
        <v>3.9081885856079404</v>
      </c>
      <c r="N65" s="10">
        <v>30</v>
      </c>
      <c r="O65" s="14">
        <f t="shared" si="32"/>
        <v>0.94044665012406947</v>
      </c>
      <c r="P65" s="14">
        <f t="shared" si="33"/>
        <v>0.70471464019851116</v>
      </c>
    </row>
    <row r="68" spans="1:17" ht="18.75" x14ac:dyDescent="0.3">
      <c r="A68" s="36" t="s">
        <v>26</v>
      </c>
      <c r="B68" s="36"/>
      <c r="C68" s="36"/>
      <c r="D68" s="1" t="s">
        <v>66</v>
      </c>
    </row>
    <row r="70" spans="1:17" ht="18.75" x14ac:dyDescent="0.25">
      <c r="A70" s="37" t="s">
        <v>1</v>
      </c>
      <c r="B70" s="38" t="s">
        <v>2</v>
      </c>
      <c r="C70" s="40" t="s">
        <v>3</v>
      </c>
      <c r="D70" s="40"/>
      <c r="E70" s="41">
        <v>5</v>
      </c>
      <c r="F70" s="42"/>
      <c r="G70" s="41">
        <v>4</v>
      </c>
      <c r="H70" s="42"/>
      <c r="I70" s="41">
        <v>3</v>
      </c>
      <c r="J70" s="42"/>
      <c r="K70" s="41">
        <v>2</v>
      </c>
      <c r="L70" s="42"/>
      <c r="M70" s="34" t="s">
        <v>4</v>
      </c>
      <c r="N70" s="34" t="s">
        <v>5</v>
      </c>
      <c r="O70" s="34" t="s">
        <v>6</v>
      </c>
      <c r="P70" s="34" t="s">
        <v>7</v>
      </c>
    </row>
    <row r="71" spans="1:17" ht="37.5" x14ac:dyDescent="0.25">
      <c r="A71" s="37"/>
      <c r="B71" s="39"/>
      <c r="C71" s="2" t="s">
        <v>8</v>
      </c>
      <c r="D71" s="2" t="s">
        <v>9</v>
      </c>
      <c r="E71" s="3" t="s">
        <v>8</v>
      </c>
      <c r="F71" s="3" t="s">
        <v>9</v>
      </c>
      <c r="G71" s="3" t="s">
        <v>8</v>
      </c>
      <c r="H71" s="3" t="s">
        <v>9</v>
      </c>
      <c r="I71" s="3" t="s">
        <v>8</v>
      </c>
      <c r="J71" s="3" t="s">
        <v>9</v>
      </c>
      <c r="K71" s="3" t="s">
        <v>8</v>
      </c>
      <c r="L71" s="3" t="s">
        <v>9</v>
      </c>
      <c r="M71" s="35"/>
      <c r="N71" s="35"/>
      <c r="O71" s="35"/>
      <c r="P71" s="35"/>
    </row>
    <row r="72" spans="1:17" ht="18.75" x14ac:dyDescent="0.3">
      <c r="A72" s="4" t="s">
        <v>10</v>
      </c>
      <c r="B72" s="4">
        <v>11</v>
      </c>
      <c r="C72" s="5">
        <f>E72+G72+I72+K72</f>
        <v>11</v>
      </c>
      <c r="D72" s="17">
        <f t="shared" ref="D72:D79" si="35">C72/B72</f>
        <v>1</v>
      </c>
      <c r="E72" s="5">
        <v>3</v>
      </c>
      <c r="F72" s="6">
        <f t="shared" ref="F72:F78" si="36">E72/$C72</f>
        <v>0.27272727272727271</v>
      </c>
      <c r="G72" s="5">
        <v>8</v>
      </c>
      <c r="H72" s="6">
        <f t="shared" ref="H72:H80" si="37">G72/$C72</f>
        <v>0.72727272727272729</v>
      </c>
      <c r="I72" s="5">
        <v>0</v>
      </c>
      <c r="J72" s="6">
        <f t="shared" ref="J72:J80" si="38">I72/$C72</f>
        <v>0</v>
      </c>
      <c r="K72" s="5">
        <v>0</v>
      </c>
      <c r="L72" s="6">
        <f t="shared" ref="L72:L80" si="39">K72/$C72</f>
        <v>0</v>
      </c>
      <c r="M72" s="18">
        <v>4.5999999999999996</v>
      </c>
      <c r="N72" s="18">
        <v>38</v>
      </c>
      <c r="O72" s="19">
        <f t="shared" ref="O72:O80" si="40">(C72-K72)/C72</f>
        <v>1</v>
      </c>
      <c r="P72" s="19">
        <f t="shared" ref="P72:P80" si="41">(E72+G72)/C72</f>
        <v>1</v>
      </c>
    </row>
    <row r="73" spans="1:17" ht="18.75" x14ac:dyDescent="0.3">
      <c r="A73" s="4" t="s">
        <v>11</v>
      </c>
      <c r="B73" s="4">
        <v>6</v>
      </c>
      <c r="C73" s="5">
        <f t="shared" ref="C73:C74" si="42">E73+G73+I73+K73</f>
        <v>6</v>
      </c>
      <c r="D73" s="17">
        <f t="shared" si="35"/>
        <v>1</v>
      </c>
      <c r="E73" s="5">
        <v>2</v>
      </c>
      <c r="F73" s="6">
        <f t="shared" si="36"/>
        <v>0.33333333333333331</v>
      </c>
      <c r="G73" s="5">
        <v>2</v>
      </c>
      <c r="H73" s="6">
        <f t="shared" si="37"/>
        <v>0.33333333333333331</v>
      </c>
      <c r="I73" s="5">
        <v>2</v>
      </c>
      <c r="J73" s="6">
        <f t="shared" si="38"/>
        <v>0.33333333333333331</v>
      </c>
      <c r="K73" s="5">
        <v>0</v>
      </c>
      <c r="L73" s="6">
        <f t="shared" si="39"/>
        <v>0</v>
      </c>
      <c r="M73" s="18">
        <f t="shared" ref="M73:M74" si="43" xml:space="preserve"> (E73*5+G73*4+I73*3+K73*2)/C73</f>
        <v>4</v>
      </c>
      <c r="N73" s="18">
        <v>31</v>
      </c>
      <c r="O73" s="19">
        <f t="shared" si="40"/>
        <v>1</v>
      </c>
      <c r="P73" s="19">
        <f t="shared" si="41"/>
        <v>0.66666666666666663</v>
      </c>
    </row>
    <row r="74" spans="1:17" ht="18.75" x14ac:dyDescent="0.3">
      <c r="A74" s="4" t="s">
        <v>15</v>
      </c>
      <c r="B74" s="4">
        <v>11</v>
      </c>
      <c r="C74" s="5">
        <f t="shared" si="42"/>
        <v>11</v>
      </c>
      <c r="D74" s="17">
        <f t="shared" si="35"/>
        <v>1</v>
      </c>
      <c r="E74" s="5">
        <v>0</v>
      </c>
      <c r="F74" s="6">
        <f t="shared" si="36"/>
        <v>0</v>
      </c>
      <c r="G74" s="5">
        <v>3</v>
      </c>
      <c r="H74" s="6">
        <f t="shared" si="37"/>
        <v>0.27272727272727271</v>
      </c>
      <c r="I74" s="5">
        <v>7</v>
      </c>
      <c r="J74" s="6">
        <f t="shared" si="38"/>
        <v>0.63636363636363635</v>
      </c>
      <c r="K74" s="5">
        <v>1</v>
      </c>
      <c r="L74" s="6">
        <f t="shared" si="39"/>
        <v>9.0909090909090912E-2</v>
      </c>
      <c r="M74" s="18">
        <f t="shared" si="43"/>
        <v>3.1818181818181817</v>
      </c>
      <c r="N74" s="18">
        <v>22</v>
      </c>
      <c r="O74" s="19">
        <f t="shared" si="40"/>
        <v>0.90909090909090906</v>
      </c>
      <c r="P74" s="19">
        <f t="shared" si="41"/>
        <v>0.27272727272727271</v>
      </c>
      <c r="Q74" t="s">
        <v>32</v>
      </c>
    </row>
    <row r="75" spans="1:17" ht="18.75" x14ac:dyDescent="0.3">
      <c r="A75" s="4" t="s">
        <v>16</v>
      </c>
      <c r="B75" s="4">
        <v>17</v>
      </c>
      <c r="C75" s="5">
        <v>17</v>
      </c>
      <c r="D75" s="17">
        <f t="shared" si="35"/>
        <v>1</v>
      </c>
      <c r="E75" s="5">
        <v>1</v>
      </c>
      <c r="F75" s="6">
        <f t="shared" si="36"/>
        <v>5.8823529411764705E-2</v>
      </c>
      <c r="G75" s="5">
        <v>13</v>
      </c>
      <c r="H75" s="6">
        <f t="shared" si="37"/>
        <v>0.76470588235294112</v>
      </c>
      <c r="I75" s="5">
        <v>3</v>
      </c>
      <c r="J75" s="6">
        <f t="shared" si="38"/>
        <v>0.17647058823529413</v>
      </c>
      <c r="K75" s="5">
        <v>0</v>
      </c>
      <c r="L75" s="6">
        <f t="shared" si="39"/>
        <v>0</v>
      </c>
      <c r="M75" s="18">
        <v>3.94</v>
      </c>
      <c r="N75" s="18">
        <v>31</v>
      </c>
      <c r="O75" s="19">
        <f t="shared" si="40"/>
        <v>1</v>
      </c>
      <c r="P75" s="19">
        <f t="shared" si="41"/>
        <v>0.82352941176470584</v>
      </c>
    </row>
    <row r="76" spans="1:17" ht="18.75" x14ac:dyDescent="0.3">
      <c r="A76" s="4" t="s">
        <v>12</v>
      </c>
      <c r="B76" s="4">
        <v>3</v>
      </c>
      <c r="C76" s="5">
        <f t="shared" ref="C76:C79" si="44">E76+G76+I76+K76</f>
        <v>3</v>
      </c>
      <c r="D76" s="17">
        <f t="shared" si="35"/>
        <v>1</v>
      </c>
      <c r="E76" s="5">
        <v>0</v>
      </c>
      <c r="F76" s="6">
        <f t="shared" si="36"/>
        <v>0</v>
      </c>
      <c r="G76" s="5">
        <v>1</v>
      </c>
      <c r="H76" s="6">
        <f t="shared" si="37"/>
        <v>0.33333333333333331</v>
      </c>
      <c r="I76" s="5">
        <v>2</v>
      </c>
      <c r="J76" s="6">
        <f t="shared" si="38"/>
        <v>0.66666666666666663</v>
      </c>
      <c r="K76" s="5">
        <v>0</v>
      </c>
      <c r="L76" s="6">
        <f t="shared" si="39"/>
        <v>0</v>
      </c>
      <c r="M76" s="18">
        <f t="shared" ref="M76:M80" si="45" xml:space="preserve"> (E76*5+G76*4+I76*3+K76*2)/C76</f>
        <v>3.3333333333333335</v>
      </c>
      <c r="N76" s="18">
        <v>23</v>
      </c>
      <c r="O76" s="19">
        <f t="shared" si="40"/>
        <v>1</v>
      </c>
      <c r="P76" s="19">
        <f t="shared" si="41"/>
        <v>0.33333333333333331</v>
      </c>
    </row>
    <row r="77" spans="1:17" ht="18.75" x14ac:dyDescent="0.3">
      <c r="A77" s="4" t="s">
        <v>17</v>
      </c>
      <c r="B77" s="4">
        <v>3</v>
      </c>
      <c r="C77" s="5">
        <f t="shared" si="44"/>
        <v>3</v>
      </c>
      <c r="D77" s="17">
        <f t="shared" si="35"/>
        <v>1</v>
      </c>
      <c r="E77" s="5">
        <v>0</v>
      </c>
      <c r="F77" s="6">
        <f t="shared" si="36"/>
        <v>0</v>
      </c>
      <c r="G77" s="5">
        <v>2</v>
      </c>
      <c r="H77" s="6">
        <f t="shared" si="37"/>
        <v>0.66666666666666663</v>
      </c>
      <c r="I77" s="5">
        <v>1</v>
      </c>
      <c r="J77" s="6">
        <f t="shared" si="38"/>
        <v>0.33333333333333331</v>
      </c>
      <c r="K77" s="5">
        <v>0</v>
      </c>
      <c r="L77" s="6">
        <f t="shared" si="39"/>
        <v>0</v>
      </c>
      <c r="M77" s="18">
        <f t="shared" si="45"/>
        <v>3.6666666666666665</v>
      </c>
      <c r="N77" s="18">
        <v>29</v>
      </c>
      <c r="O77" s="19">
        <f t="shared" si="40"/>
        <v>1</v>
      </c>
      <c r="P77" s="19">
        <f t="shared" si="41"/>
        <v>0.66666666666666663</v>
      </c>
    </row>
    <row r="78" spans="1:17" ht="18.75" x14ac:dyDescent="0.3">
      <c r="A78" s="4" t="s">
        <v>18</v>
      </c>
      <c r="B78" s="4">
        <v>6</v>
      </c>
      <c r="C78" s="5">
        <f t="shared" si="44"/>
        <v>6</v>
      </c>
      <c r="D78" s="17">
        <f t="shared" si="35"/>
        <v>1</v>
      </c>
      <c r="E78" s="5">
        <v>1</v>
      </c>
      <c r="F78" s="6">
        <f t="shared" si="36"/>
        <v>0.16666666666666666</v>
      </c>
      <c r="G78" s="5">
        <v>1</v>
      </c>
      <c r="H78" s="6">
        <f t="shared" si="37"/>
        <v>0.16666666666666666</v>
      </c>
      <c r="I78" s="5">
        <v>4</v>
      </c>
      <c r="J78" s="6">
        <f t="shared" si="38"/>
        <v>0.66666666666666663</v>
      </c>
      <c r="K78" s="5">
        <v>0</v>
      </c>
      <c r="L78" s="6">
        <f t="shared" si="39"/>
        <v>0</v>
      </c>
      <c r="M78" s="18">
        <f t="shared" si="45"/>
        <v>3.5</v>
      </c>
      <c r="N78" s="18">
        <v>24</v>
      </c>
      <c r="O78" s="19">
        <f t="shared" si="40"/>
        <v>1</v>
      </c>
      <c r="P78" s="19">
        <f t="shared" si="41"/>
        <v>0.33333333333333331</v>
      </c>
    </row>
    <row r="79" spans="1:17" ht="18.75" x14ac:dyDescent="0.3">
      <c r="A79" s="4" t="s">
        <v>28</v>
      </c>
      <c r="B79" s="4">
        <v>12</v>
      </c>
      <c r="C79" s="5">
        <f t="shared" si="44"/>
        <v>12</v>
      </c>
      <c r="D79" s="17">
        <f t="shared" si="35"/>
        <v>1</v>
      </c>
      <c r="E79" s="5">
        <v>0</v>
      </c>
      <c r="F79" s="6">
        <v>0</v>
      </c>
      <c r="G79" s="5">
        <v>6</v>
      </c>
      <c r="H79" s="6">
        <f t="shared" si="37"/>
        <v>0.5</v>
      </c>
      <c r="I79" s="5">
        <v>6</v>
      </c>
      <c r="J79" s="6">
        <f t="shared" si="38"/>
        <v>0.5</v>
      </c>
      <c r="K79" s="5">
        <v>0</v>
      </c>
      <c r="L79" s="6">
        <f t="shared" si="39"/>
        <v>0</v>
      </c>
      <c r="M79" s="18">
        <v>3.75</v>
      </c>
      <c r="N79" s="18">
        <v>31</v>
      </c>
      <c r="O79" s="19">
        <f t="shared" si="40"/>
        <v>1</v>
      </c>
      <c r="P79" s="19">
        <f t="shared" si="41"/>
        <v>0.5</v>
      </c>
    </row>
    <row r="80" spans="1:17" ht="18.75" x14ac:dyDescent="0.3">
      <c r="A80" s="7" t="s">
        <v>13</v>
      </c>
      <c r="B80" s="7">
        <f>SUM(B72:B79)</f>
        <v>69</v>
      </c>
      <c r="C80" s="8">
        <f>SUM(C72:C79)</f>
        <v>69</v>
      </c>
      <c r="D80" s="12">
        <f>C80/B80</f>
        <v>1</v>
      </c>
      <c r="E80" s="8">
        <f>SUM(E72:E79)</f>
        <v>7</v>
      </c>
      <c r="F80" s="13">
        <f>E80/C80</f>
        <v>0.10144927536231885</v>
      </c>
      <c r="G80" s="8">
        <f>SUM(G72:G79)</f>
        <v>36</v>
      </c>
      <c r="H80" s="13">
        <f t="shared" si="37"/>
        <v>0.52173913043478259</v>
      </c>
      <c r="I80" s="8">
        <f>SUM(I72:I79)</f>
        <v>25</v>
      </c>
      <c r="J80" s="13">
        <f t="shared" si="38"/>
        <v>0.36231884057971014</v>
      </c>
      <c r="K80" s="8">
        <f>SUM(K72:K79)</f>
        <v>1</v>
      </c>
      <c r="L80" s="13">
        <f t="shared" si="39"/>
        <v>1.4492753623188406E-2</v>
      </c>
      <c r="M80" s="9">
        <f t="shared" si="45"/>
        <v>3.7101449275362319</v>
      </c>
      <c r="N80" s="9">
        <f>AVERAGE(N72:N79)</f>
        <v>28.625</v>
      </c>
      <c r="O80" s="12">
        <f t="shared" si="40"/>
        <v>0.98550724637681164</v>
      </c>
      <c r="P80" s="12">
        <f t="shared" si="41"/>
        <v>0.62318840579710144</v>
      </c>
    </row>
    <row r="81" spans="1:16" ht="18.75" x14ac:dyDescent="0.3">
      <c r="A81" s="10" t="s">
        <v>14</v>
      </c>
      <c r="B81" s="10"/>
      <c r="C81" s="10"/>
      <c r="D81" s="14"/>
      <c r="E81" s="10"/>
      <c r="F81" s="15"/>
      <c r="G81" s="10"/>
      <c r="H81" s="15"/>
      <c r="I81" s="10"/>
      <c r="J81" s="15"/>
      <c r="K81" s="10"/>
      <c r="L81" s="15"/>
      <c r="M81" s="16"/>
      <c r="N81" s="10"/>
      <c r="O81" s="14"/>
      <c r="P81" s="14"/>
    </row>
    <row r="84" spans="1:16" ht="18.75" x14ac:dyDescent="0.3">
      <c r="A84" s="36" t="s">
        <v>26</v>
      </c>
      <c r="B84" s="36"/>
      <c r="C84" s="36"/>
      <c r="D84" s="1" t="s">
        <v>79</v>
      </c>
    </row>
    <row r="86" spans="1:16" ht="18.75" x14ac:dyDescent="0.25">
      <c r="A86" s="37" t="s">
        <v>1</v>
      </c>
      <c r="B86" s="38" t="s">
        <v>2</v>
      </c>
      <c r="C86" s="40" t="s">
        <v>3</v>
      </c>
      <c r="D86" s="40"/>
      <c r="E86" s="41">
        <v>5</v>
      </c>
      <c r="F86" s="42"/>
      <c r="G86" s="41">
        <v>4</v>
      </c>
      <c r="H86" s="42"/>
      <c r="I86" s="41">
        <v>3</v>
      </c>
      <c r="J86" s="42"/>
      <c r="K86" s="41">
        <v>2</v>
      </c>
      <c r="L86" s="42"/>
      <c r="M86" s="34" t="s">
        <v>4</v>
      </c>
      <c r="N86" s="34" t="s">
        <v>5</v>
      </c>
      <c r="O86" s="34" t="s">
        <v>6</v>
      </c>
      <c r="P86" s="34" t="s">
        <v>7</v>
      </c>
    </row>
    <row r="87" spans="1:16" ht="37.5" x14ac:dyDescent="0.25">
      <c r="A87" s="37"/>
      <c r="B87" s="39"/>
      <c r="C87" s="2" t="s">
        <v>8</v>
      </c>
      <c r="D87" s="2" t="s">
        <v>9</v>
      </c>
      <c r="E87" s="3" t="s">
        <v>8</v>
      </c>
      <c r="F87" s="3" t="s">
        <v>9</v>
      </c>
      <c r="G87" s="3" t="s">
        <v>8</v>
      </c>
      <c r="H87" s="3" t="s">
        <v>9</v>
      </c>
      <c r="I87" s="3" t="s">
        <v>8</v>
      </c>
      <c r="J87" s="3" t="s">
        <v>9</v>
      </c>
      <c r="K87" s="3" t="s">
        <v>8</v>
      </c>
      <c r="L87" s="3" t="s">
        <v>9</v>
      </c>
      <c r="M87" s="35"/>
      <c r="N87" s="35"/>
      <c r="O87" s="35"/>
      <c r="P87" s="35"/>
    </row>
    <row r="88" spans="1:16" ht="18.75" x14ac:dyDescent="0.3">
      <c r="A88" s="4" t="s">
        <v>10</v>
      </c>
      <c r="B88" s="4">
        <v>11</v>
      </c>
      <c r="C88" s="5">
        <f>E88+G88+I88+K88</f>
        <v>11</v>
      </c>
      <c r="D88" s="17">
        <f t="shared" ref="D88:D95" si="46">C88/B88</f>
        <v>1</v>
      </c>
      <c r="E88" s="5">
        <v>3</v>
      </c>
      <c r="F88" s="6">
        <f t="shared" ref="F88:F94" si="47">E88/$C88</f>
        <v>0.27272727272727271</v>
      </c>
      <c r="G88" s="5">
        <v>8</v>
      </c>
      <c r="H88" s="6">
        <f t="shared" ref="H88:H96" si="48">G88/$C88</f>
        <v>0.72727272727272729</v>
      </c>
      <c r="I88" s="5">
        <v>0</v>
      </c>
      <c r="J88" s="6">
        <f t="shared" ref="J88:J96" si="49">I88/$C88</f>
        <v>0</v>
      </c>
      <c r="K88" s="5">
        <v>0</v>
      </c>
      <c r="L88" s="6">
        <f t="shared" ref="L88:L96" si="50">K88/$C88</f>
        <v>0</v>
      </c>
      <c r="M88" s="18">
        <v>4.5999999999999996</v>
      </c>
      <c r="N88" s="18">
        <v>38</v>
      </c>
      <c r="O88" s="19">
        <f t="shared" ref="O88:O96" si="51">(C88-K88)/C88</f>
        <v>1</v>
      </c>
      <c r="P88" s="19">
        <f t="shared" ref="P88:P96" si="52">(E88+G88)/C88</f>
        <v>1</v>
      </c>
    </row>
    <row r="89" spans="1:16" ht="18.75" x14ac:dyDescent="0.3">
      <c r="A89" s="4" t="s">
        <v>11</v>
      </c>
      <c r="B89" s="4">
        <v>6</v>
      </c>
      <c r="C89" s="5">
        <f t="shared" ref="C89:C90" si="53">E89+G89+I89+K89</f>
        <v>6</v>
      </c>
      <c r="D89" s="17">
        <f t="shared" si="46"/>
        <v>1</v>
      </c>
      <c r="E89" s="5">
        <v>2</v>
      </c>
      <c r="F89" s="6">
        <f t="shared" si="47"/>
        <v>0.33333333333333331</v>
      </c>
      <c r="G89" s="5">
        <v>2</v>
      </c>
      <c r="H89" s="6">
        <f t="shared" si="48"/>
        <v>0.33333333333333331</v>
      </c>
      <c r="I89" s="5">
        <v>2</v>
      </c>
      <c r="J89" s="6">
        <f t="shared" si="49"/>
        <v>0.33333333333333331</v>
      </c>
      <c r="K89" s="5">
        <v>0</v>
      </c>
      <c r="L89" s="6">
        <f t="shared" si="50"/>
        <v>0</v>
      </c>
      <c r="M89" s="18">
        <f t="shared" ref="M89:M90" si="54" xml:space="preserve"> (E89*5+G89*4+I89*3+K89*2)/C89</f>
        <v>4</v>
      </c>
      <c r="N89" s="18">
        <v>31</v>
      </c>
      <c r="O89" s="19">
        <f t="shared" si="51"/>
        <v>1</v>
      </c>
      <c r="P89" s="19">
        <f t="shared" si="52"/>
        <v>0.66666666666666663</v>
      </c>
    </row>
    <row r="90" spans="1:16" ht="18.75" x14ac:dyDescent="0.3">
      <c r="A90" s="4" t="s">
        <v>15</v>
      </c>
      <c r="B90" s="4">
        <v>11</v>
      </c>
      <c r="C90" s="5">
        <f t="shared" si="53"/>
        <v>11</v>
      </c>
      <c r="D90" s="17">
        <f t="shared" si="46"/>
        <v>1</v>
      </c>
      <c r="E90" s="5">
        <v>0</v>
      </c>
      <c r="F90" s="6">
        <f t="shared" si="47"/>
        <v>0</v>
      </c>
      <c r="G90" s="5">
        <v>4</v>
      </c>
      <c r="H90" s="6">
        <f t="shared" si="48"/>
        <v>0.36363636363636365</v>
      </c>
      <c r="I90" s="5">
        <v>7</v>
      </c>
      <c r="J90" s="6">
        <f t="shared" si="49"/>
        <v>0.63636363636363635</v>
      </c>
      <c r="K90" s="5">
        <v>0</v>
      </c>
      <c r="L90" s="6">
        <f t="shared" si="50"/>
        <v>0</v>
      </c>
      <c r="M90" s="18">
        <f t="shared" si="54"/>
        <v>3.3636363636363638</v>
      </c>
      <c r="N90" s="18">
        <v>28.5</v>
      </c>
      <c r="O90" s="19">
        <f t="shared" si="51"/>
        <v>1</v>
      </c>
      <c r="P90" s="19">
        <f t="shared" si="52"/>
        <v>0.36363636363636365</v>
      </c>
    </row>
    <row r="91" spans="1:16" ht="18.75" x14ac:dyDescent="0.3">
      <c r="A91" s="4" t="s">
        <v>16</v>
      </c>
      <c r="B91" s="4">
        <v>17</v>
      </c>
      <c r="C91" s="5">
        <v>17</v>
      </c>
      <c r="D91" s="17">
        <f t="shared" si="46"/>
        <v>1</v>
      </c>
      <c r="E91" s="5">
        <v>1</v>
      </c>
      <c r="F91" s="6">
        <f t="shared" si="47"/>
        <v>5.8823529411764705E-2</v>
      </c>
      <c r="G91" s="5">
        <v>13</v>
      </c>
      <c r="H91" s="6">
        <f t="shared" si="48"/>
        <v>0.76470588235294112</v>
      </c>
      <c r="I91" s="5">
        <v>3</v>
      </c>
      <c r="J91" s="6">
        <f t="shared" si="49"/>
        <v>0.17647058823529413</v>
      </c>
      <c r="K91" s="5">
        <v>0</v>
      </c>
      <c r="L91" s="6">
        <f t="shared" si="50"/>
        <v>0</v>
      </c>
      <c r="M91" s="18">
        <v>3.94</v>
      </c>
      <c r="N91" s="18">
        <v>31</v>
      </c>
      <c r="O91" s="19">
        <f t="shared" si="51"/>
        <v>1</v>
      </c>
      <c r="P91" s="19">
        <f t="shared" si="52"/>
        <v>0.82352941176470584</v>
      </c>
    </row>
    <row r="92" spans="1:16" ht="18.75" x14ac:dyDescent="0.3">
      <c r="A92" s="4" t="s">
        <v>12</v>
      </c>
      <c r="B92" s="4">
        <v>3</v>
      </c>
      <c r="C92" s="5">
        <f t="shared" ref="C92:C95" si="55">E92+G92+I92+K92</f>
        <v>3</v>
      </c>
      <c r="D92" s="17">
        <f t="shared" si="46"/>
        <v>1</v>
      </c>
      <c r="E92" s="5">
        <v>0</v>
      </c>
      <c r="F92" s="6">
        <f t="shared" si="47"/>
        <v>0</v>
      </c>
      <c r="G92" s="5">
        <v>1</v>
      </c>
      <c r="H92" s="6">
        <f t="shared" si="48"/>
        <v>0.33333333333333331</v>
      </c>
      <c r="I92" s="5">
        <v>2</v>
      </c>
      <c r="J92" s="6">
        <f t="shared" si="49"/>
        <v>0.66666666666666663</v>
      </c>
      <c r="K92" s="5">
        <v>0</v>
      </c>
      <c r="L92" s="6">
        <f t="shared" si="50"/>
        <v>0</v>
      </c>
      <c r="M92" s="18">
        <f t="shared" ref="M92:M94" si="56" xml:space="preserve"> (E92*5+G92*4+I92*3+K92*2)/C92</f>
        <v>3.3333333333333335</v>
      </c>
      <c r="N92" s="18">
        <v>23</v>
      </c>
      <c r="O92" s="19">
        <f t="shared" si="51"/>
        <v>1</v>
      </c>
      <c r="P92" s="19">
        <f t="shared" si="52"/>
        <v>0.33333333333333331</v>
      </c>
    </row>
    <row r="93" spans="1:16" ht="18.75" x14ac:dyDescent="0.3">
      <c r="A93" s="4" t="s">
        <v>17</v>
      </c>
      <c r="B93" s="4">
        <v>3</v>
      </c>
      <c r="C93" s="5">
        <f t="shared" si="55"/>
        <v>3</v>
      </c>
      <c r="D93" s="17">
        <f t="shared" si="46"/>
        <v>1</v>
      </c>
      <c r="E93" s="5">
        <v>0</v>
      </c>
      <c r="F93" s="6">
        <f t="shared" si="47"/>
        <v>0</v>
      </c>
      <c r="G93" s="5">
        <v>2</v>
      </c>
      <c r="H93" s="6">
        <f t="shared" si="48"/>
        <v>0.66666666666666663</v>
      </c>
      <c r="I93" s="5">
        <v>1</v>
      </c>
      <c r="J93" s="6">
        <f t="shared" si="49"/>
        <v>0.33333333333333331</v>
      </c>
      <c r="K93" s="5">
        <v>0</v>
      </c>
      <c r="L93" s="6">
        <f t="shared" si="50"/>
        <v>0</v>
      </c>
      <c r="M93" s="18">
        <f t="shared" si="56"/>
        <v>3.6666666666666665</v>
      </c>
      <c r="N93" s="18">
        <v>29</v>
      </c>
      <c r="O93" s="19">
        <f t="shared" si="51"/>
        <v>1</v>
      </c>
      <c r="P93" s="19">
        <f t="shared" si="52"/>
        <v>0.66666666666666663</v>
      </c>
    </row>
    <row r="94" spans="1:16" ht="18.75" x14ac:dyDescent="0.3">
      <c r="A94" s="4" t="s">
        <v>18</v>
      </c>
      <c r="B94" s="4">
        <v>6</v>
      </c>
      <c r="C94" s="5">
        <f t="shared" si="55"/>
        <v>6</v>
      </c>
      <c r="D94" s="17">
        <f t="shared" si="46"/>
        <v>1</v>
      </c>
      <c r="E94" s="5">
        <v>1</v>
      </c>
      <c r="F94" s="6">
        <f t="shared" si="47"/>
        <v>0.16666666666666666</v>
      </c>
      <c r="G94" s="5">
        <v>1</v>
      </c>
      <c r="H94" s="6">
        <f t="shared" si="48"/>
        <v>0.16666666666666666</v>
      </c>
      <c r="I94" s="5">
        <v>4</v>
      </c>
      <c r="J94" s="6">
        <f t="shared" si="49"/>
        <v>0.66666666666666663</v>
      </c>
      <c r="K94" s="5">
        <v>0</v>
      </c>
      <c r="L94" s="6">
        <f t="shared" si="50"/>
        <v>0</v>
      </c>
      <c r="M94" s="18">
        <f t="shared" si="56"/>
        <v>3.5</v>
      </c>
      <c r="N94" s="18">
        <v>24</v>
      </c>
      <c r="O94" s="19">
        <f t="shared" si="51"/>
        <v>1</v>
      </c>
      <c r="P94" s="19">
        <f t="shared" si="52"/>
        <v>0.33333333333333331</v>
      </c>
    </row>
    <row r="95" spans="1:16" ht="18.75" x14ac:dyDescent="0.3">
      <c r="A95" s="4" t="s">
        <v>28</v>
      </c>
      <c r="B95" s="4">
        <v>12</v>
      </c>
      <c r="C95" s="5">
        <f t="shared" si="55"/>
        <v>12</v>
      </c>
      <c r="D95" s="17">
        <f t="shared" si="46"/>
        <v>1</v>
      </c>
      <c r="E95" s="5">
        <v>0</v>
      </c>
      <c r="F95" s="6">
        <v>0</v>
      </c>
      <c r="G95" s="5">
        <v>6</v>
      </c>
      <c r="H95" s="6">
        <f t="shared" si="48"/>
        <v>0.5</v>
      </c>
      <c r="I95" s="5">
        <v>6</v>
      </c>
      <c r="J95" s="6">
        <f t="shared" si="49"/>
        <v>0.5</v>
      </c>
      <c r="K95" s="5">
        <v>0</v>
      </c>
      <c r="L95" s="6">
        <f t="shared" si="50"/>
        <v>0</v>
      </c>
      <c r="M95" s="18">
        <v>3.75</v>
      </c>
      <c r="N95" s="18">
        <v>31</v>
      </c>
      <c r="O95" s="19">
        <f t="shared" si="51"/>
        <v>1</v>
      </c>
      <c r="P95" s="19">
        <f t="shared" si="52"/>
        <v>0.5</v>
      </c>
    </row>
    <row r="96" spans="1:16" ht="18.75" x14ac:dyDescent="0.3">
      <c r="A96" s="7" t="s">
        <v>13</v>
      </c>
      <c r="B96" s="7">
        <f>SUM(B88:B95)</f>
        <v>69</v>
      </c>
      <c r="C96" s="8">
        <f>SUM(C88:C95)</f>
        <v>69</v>
      </c>
      <c r="D96" s="12">
        <f>C96/B96</f>
        <v>1</v>
      </c>
      <c r="E96" s="8">
        <f>SUM(E88:E95)</f>
        <v>7</v>
      </c>
      <c r="F96" s="13">
        <f>E96/C96</f>
        <v>0.10144927536231885</v>
      </c>
      <c r="G96" s="8">
        <f>SUM(G88:G95)</f>
        <v>37</v>
      </c>
      <c r="H96" s="13">
        <f t="shared" si="48"/>
        <v>0.53623188405797106</v>
      </c>
      <c r="I96" s="8">
        <f>SUM(I88:I95)</f>
        <v>25</v>
      </c>
      <c r="J96" s="13">
        <f t="shared" si="49"/>
        <v>0.36231884057971014</v>
      </c>
      <c r="K96" s="8">
        <f>SUM(K88:K95)</f>
        <v>0</v>
      </c>
      <c r="L96" s="13">
        <f t="shared" si="50"/>
        <v>0</v>
      </c>
      <c r="M96" s="9">
        <f t="shared" ref="M96" si="57" xml:space="preserve"> (E96*5+G96*4+I96*3+K96*2)/C96</f>
        <v>3.7391304347826089</v>
      </c>
      <c r="N96" s="9">
        <f>AVERAGE(N88:N95)</f>
        <v>29.4375</v>
      </c>
      <c r="O96" s="12">
        <f t="shared" si="51"/>
        <v>1</v>
      </c>
      <c r="P96" s="12">
        <f t="shared" si="52"/>
        <v>0.6376811594202898</v>
      </c>
    </row>
    <row r="97" spans="1:16" ht="18.75" x14ac:dyDescent="0.3">
      <c r="A97" s="10" t="s">
        <v>14</v>
      </c>
      <c r="B97" s="10"/>
      <c r="C97" s="10"/>
      <c r="D97" s="14"/>
      <c r="E97" s="10"/>
      <c r="F97" s="15"/>
      <c r="G97" s="10"/>
      <c r="H97" s="15"/>
      <c r="I97" s="10"/>
      <c r="J97" s="15"/>
      <c r="K97" s="10"/>
      <c r="L97" s="15"/>
      <c r="M97" s="16"/>
      <c r="N97" s="10"/>
      <c r="O97" s="14"/>
      <c r="P97" s="14"/>
    </row>
  </sheetData>
  <mergeCells count="72">
    <mergeCell ref="O86:O87"/>
    <mergeCell ref="P86:P87"/>
    <mergeCell ref="G86:H86"/>
    <mergeCell ref="I86:J86"/>
    <mergeCell ref="K86:L86"/>
    <mergeCell ref="M86:M87"/>
    <mergeCell ref="N86:N87"/>
    <mergeCell ref="A84:C84"/>
    <mergeCell ref="A86:A87"/>
    <mergeCell ref="B86:B87"/>
    <mergeCell ref="C86:D86"/>
    <mergeCell ref="E86:F86"/>
    <mergeCell ref="O38:O39"/>
    <mergeCell ref="P38:P39"/>
    <mergeCell ref="G38:H38"/>
    <mergeCell ref="I38:J38"/>
    <mergeCell ref="K38:L38"/>
    <mergeCell ref="M38:M39"/>
    <mergeCell ref="N38:N39"/>
    <mergeCell ref="A36:C36"/>
    <mergeCell ref="A38:A39"/>
    <mergeCell ref="B38:B39"/>
    <mergeCell ref="C38:D38"/>
    <mergeCell ref="E38:F38"/>
    <mergeCell ref="P3:P4"/>
    <mergeCell ref="N3:N4"/>
    <mergeCell ref="O3:O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A19:C19"/>
    <mergeCell ref="A21:A22"/>
    <mergeCell ref="B21:B22"/>
    <mergeCell ref="C21:D21"/>
    <mergeCell ref="E21:F21"/>
    <mergeCell ref="O21:O22"/>
    <mergeCell ref="P21:P22"/>
    <mergeCell ref="G21:H21"/>
    <mergeCell ref="I21:J21"/>
    <mergeCell ref="K21:L21"/>
    <mergeCell ref="M21:M22"/>
    <mergeCell ref="N21:N22"/>
    <mergeCell ref="K54:L54"/>
    <mergeCell ref="M54:M55"/>
    <mergeCell ref="N54:N55"/>
    <mergeCell ref="A52:C52"/>
    <mergeCell ref="A54:A55"/>
    <mergeCell ref="B54:B55"/>
    <mergeCell ref="C54:D54"/>
    <mergeCell ref="E54:F54"/>
    <mergeCell ref="O54:O55"/>
    <mergeCell ref="P54:P55"/>
    <mergeCell ref="A68:C68"/>
    <mergeCell ref="A70:A71"/>
    <mergeCell ref="B70:B71"/>
    <mergeCell ref="C70:D70"/>
    <mergeCell ref="E70:F70"/>
    <mergeCell ref="G70:H70"/>
    <mergeCell ref="I70:J70"/>
    <mergeCell ref="K70:L70"/>
    <mergeCell ref="M70:M71"/>
    <mergeCell ref="N70:N71"/>
    <mergeCell ref="O70:O71"/>
    <mergeCell ref="P70:P71"/>
    <mergeCell ref="G54:H54"/>
    <mergeCell ref="I54:J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Q30"/>
  <sheetViews>
    <sheetView workbookViewId="0">
      <selection activeCell="P24" sqref="P24"/>
    </sheetView>
  </sheetViews>
  <sheetFormatPr defaultRowHeight="15" x14ac:dyDescent="0.25"/>
  <cols>
    <col min="1" max="1" width="13.7109375" customWidth="1"/>
    <col min="4" max="4" width="11.85546875" customWidth="1"/>
    <col min="6" max="6" width="11.5703125" customWidth="1"/>
    <col min="8" max="8" width="15.85546875" customWidth="1"/>
    <col min="10" max="10" width="11.7109375" bestFit="1" customWidth="1"/>
    <col min="12" max="12" width="10.28515625" bestFit="1" customWidth="1"/>
    <col min="13" max="13" width="11.7109375" customWidth="1"/>
    <col min="15" max="15" width="11.42578125" customWidth="1"/>
    <col min="16" max="16" width="10.28515625" bestFit="1" customWidth="1"/>
  </cols>
  <sheetData>
    <row r="1" spans="1:17" ht="18.75" x14ac:dyDescent="0.3">
      <c r="A1" s="36" t="s">
        <v>30</v>
      </c>
      <c r="B1" s="36"/>
      <c r="C1" s="36"/>
      <c r="D1" s="1">
        <v>45070</v>
      </c>
    </row>
    <row r="3" spans="1:17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7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7" ht="18.75" x14ac:dyDescent="0.3">
      <c r="A5" s="27" t="s">
        <v>10</v>
      </c>
      <c r="B5" s="27">
        <v>0</v>
      </c>
      <c r="C5" s="28">
        <f>E5+G5+I5+K5</f>
        <v>0</v>
      </c>
      <c r="D5" s="29" t="e">
        <f t="shared" ref="D5:D12" si="0">C5/B5</f>
        <v>#DIV/0!</v>
      </c>
      <c r="E5" s="28"/>
      <c r="F5" s="30" t="e">
        <f t="shared" ref="F5:F11" si="1">E5/$C5</f>
        <v>#DIV/0!</v>
      </c>
      <c r="G5" s="28"/>
      <c r="H5" s="30" t="e">
        <f t="shared" ref="H5:H14" si="2">G5/$C5</f>
        <v>#DIV/0!</v>
      </c>
      <c r="I5" s="28"/>
      <c r="J5" s="30" t="e">
        <f t="shared" ref="J5:J14" si="3">I5/$C5</f>
        <v>#DIV/0!</v>
      </c>
      <c r="K5" s="28"/>
      <c r="L5" s="30" t="e">
        <f t="shared" ref="L5:L14" si="4">K5/$C5</f>
        <v>#DIV/0!</v>
      </c>
      <c r="M5" s="31" t="e">
        <f t="shared" ref="M5:M14" si="5" xml:space="preserve"> (E5*5+G5*4+I5*3+K5*2)/C5</f>
        <v>#DIV/0!</v>
      </c>
      <c r="N5" s="31"/>
      <c r="O5" s="32" t="e">
        <f t="shared" ref="O5:O14" si="6">(C5-K5)/C5</f>
        <v>#DIV/0!</v>
      </c>
      <c r="P5" s="32" t="e">
        <f t="shared" ref="P5:P14" si="7">(E5+G5)/C5</f>
        <v>#DIV/0!</v>
      </c>
    </row>
    <row r="6" spans="1:17" ht="18.75" x14ac:dyDescent="0.3">
      <c r="A6" s="4" t="s">
        <v>11</v>
      </c>
      <c r="B6" s="4">
        <v>1</v>
      </c>
      <c r="C6" s="5">
        <f t="shared" ref="C6:C12" si="8">E6+G6+I6+K6</f>
        <v>1</v>
      </c>
      <c r="D6" s="17">
        <f t="shared" si="0"/>
        <v>1</v>
      </c>
      <c r="E6" s="5">
        <v>0</v>
      </c>
      <c r="F6" s="6">
        <f t="shared" si="1"/>
        <v>0</v>
      </c>
      <c r="G6" s="5">
        <v>0</v>
      </c>
      <c r="H6" s="6">
        <f t="shared" si="2"/>
        <v>0</v>
      </c>
      <c r="I6" s="5">
        <v>1</v>
      </c>
      <c r="J6" s="6">
        <f t="shared" si="3"/>
        <v>1</v>
      </c>
      <c r="K6" s="5">
        <v>0</v>
      </c>
      <c r="L6" s="6">
        <f t="shared" si="4"/>
        <v>0</v>
      </c>
      <c r="M6" s="18">
        <f t="shared" si="5"/>
        <v>3</v>
      </c>
      <c r="N6" s="18">
        <v>16</v>
      </c>
      <c r="O6" s="19">
        <f t="shared" si="6"/>
        <v>1</v>
      </c>
      <c r="P6" s="19">
        <f t="shared" si="7"/>
        <v>0</v>
      </c>
    </row>
    <row r="7" spans="1:17" ht="18.75" x14ac:dyDescent="0.3">
      <c r="A7" s="27" t="s">
        <v>15</v>
      </c>
      <c r="B7" s="27">
        <v>0</v>
      </c>
      <c r="C7" s="28">
        <f t="shared" si="8"/>
        <v>0</v>
      </c>
      <c r="D7" s="29" t="e">
        <f t="shared" si="0"/>
        <v>#DIV/0!</v>
      </c>
      <c r="E7" s="28"/>
      <c r="F7" s="30" t="e">
        <f t="shared" si="1"/>
        <v>#DIV/0!</v>
      </c>
      <c r="G7" s="28"/>
      <c r="H7" s="30" t="e">
        <f t="shared" si="2"/>
        <v>#DIV/0!</v>
      </c>
      <c r="I7" s="28"/>
      <c r="J7" s="30" t="e">
        <f t="shared" si="3"/>
        <v>#DIV/0!</v>
      </c>
      <c r="K7" s="28"/>
      <c r="L7" s="30" t="e">
        <f t="shared" si="4"/>
        <v>#DIV/0!</v>
      </c>
      <c r="M7" s="31" t="e">
        <f t="shared" si="5"/>
        <v>#DIV/0!</v>
      </c>
      <c r="N7" s="31"/>
      <c r="O7" s="32" t="e">
        <f t="shared" si="6"/>
        <v>#DIV/0!</v>
      </c>
      <c r="P7" s="32" t="e">
        <f t="shared" si="7"/>
        <v>#DIV/0!</v>
      </c>
    </row>
    <row r="8" spans="1:17" ht="18.75" x14ac:dyDescent="0.3">
      <c r="A8" s="4" t="s">
        <v>16</v>
      </c>
      <c r="B8" s="4">
        <v>6</v>
      </c>
      <c r="C8" s="5">
        <f t="shared" si="8"/>
        <v>6</v>
      </c>
      <c r="D8" s="17">
        <f t="shared" si="0"/>
        <v>1</v>
      </c>
      <c r="E8" s="5">
        <v>1</v>
      </c>
      <c r="F8" s="6">
        <f t="shared" si="1"/>
        <v>0.16666666666666666</v>
      </c>
      <c r="G8" s="5">
        <v>2</v>
      </c>
      <c r="H8" s="6">
        <f t="shared" si="2"/>
        <v>0.33333333333333331</v>
      </c>
      <c r="I8" s="5">
        <v>2</v>
      </c>
      <c r="J8" s="6">
        <f t="shared" si="3"/>
        <v>0.33333333333333331</v>
      </c>
      <c r="K8" s="5">
        <v>1</v>
      </c>
      <c r="L8" s="6">
        <f t="shared" si="4"/>
        <v>0.16666666666666666</v>
      </c>
      <c r="M8" s="18">
        <f t="shared" si="5"/>
        <v>3.5</v>
      </c>
      <c r="N8" s="18">
        <v>20</v>
      </c>
      <c r="O8" s="19">
        <f t="shared" si="6"/>
        <v>0.83333333333333337</v>
      </c>
      <c r="P8" s="19">
        <f t="shared" si="7"/>
        <v>0.5</v>
      </c>
      <c r="Q8" t="s">
        <v>33</v>
      </c>
    </row>
    <row r="9" spans="1:17" ht="18.75" x14ac:dyDescent="0.3">
      <c r="A9" s="4" t="s">
        <v>12</v>
      </c>
      <c r="B9" s="4">
        <v>9</v>
      </c>
      <c r="C9" s="5">
        <f t="shared" si="8"/>
        <v>9</v>
      </c>
      <c r="D9" s="17">
        <f t="shared" si="0"/>
        <v>1</v>
      </c>
      <c r="E9" s="5">
        <v>0</v>
      </c>
      <c r="F9" s="6">
        <f t="shared" si="1"/>
        <v>0</v>
      </c>
      <c r="G9" s="5">
        <v>0</v>
      </c>
      <c r="H9" s="6">
        <f t="shared" si="2"/>
        <v>0</v>
      </c>
      <c r="I9" s="5">
        <v>3</v>
      </c>
      <c r="J9" s="6">
        <f t="shared" si="3"/>
        <v>0.33333333333333331</v>
      </c>
      <c r="K9" s="5">
        <v>6</v>
      </c>
      <c r="L9" s="6">
        <f t="shared" si="4"/>
        <v>0.66666666666666663</v>
      </c>
      <c r="M9" s="18">
        <f t="shared" si="5"/>
        <v>2.3333333333333335</v>
      </c>
      <c r="N9" s="18">
        <v>10</v>
      </c>
      <c r="O9" s="19">
        <f t="shared" si="6"/>
        <v>0.33333333333333331</v>
      </c>
      <c r="P9" s="19">
        <f t="shared" si="7"/>
        <v>0</v>
      </c>
      <c r="Q9" t="s">
        <v>34</v>
      </c>
    </row>
    <row r="10" spans="1:17" ht="18.75" x14ac:dyDescent="0.3">
      <c r="A10" s="27" t="s">
        <v>17</v>
      </c>
      <c r="B10" s="27">
        <v>0</v>
      </c>
      <c r="C10" s="28">
        <f t="shared" si="8"/>
        <v>0</v>
      </c>
      <c r="D10" s="29" t="e">
        <f t="shared" si="0"/>
        <v>#DIV/0!</v>
      </c>
      <c r="E10" s="28"/>
      <c r="F10" s="30" t="e">
        <f t="shared" si="1"/>
        <v>#DIV/0!</v>
      </c>
      <c r="G10" s="28"/>
      <c r="H10" s="30" t="e">
        <f t="shared" si="2"/>
        <v>#DIV/0!</v>
      </c>
      <c r="I10" s="28"/>
      <c r="J10" s="30" t="e">
        <f t="shared" si="3"/>
        <v>#DIV/0!</v>
      </c>
      <c r="K10" s="28"/>
      <c r="L10" s="30" t="e">
        <f t="shared" si="4"/>
        <v>#DIV/0!</v>
      </c>
      <c r="M10" s="31" t="e">
        <f t="shared" si="5"/>
        <v>#DIV/0!</v>
      </c>
      <c r="N10" s="31"/>
      <c r="O10" s="32" t="e">
        <f t="shared" si="6"/>
        <v>#DIV/0!</v>
      </c>
      <c r="P10" s="32" t="e">
        <f t="shared" si="7"/>
        <v>#DIV/0!</v>
      </c>
    </row>
    <row r="11" spans="1:17" ht="18.75" x14ac:dyDescent="0.3">
      <c r="A11" s="27" t="s">
        <v>18</v>
      </c>
      <c r="B11" s="27">
        <v>0</v>
      </c>
      <c r="C11" s="28">
        <f t="shared" si="8"/>
        <v>0</v>
      </c>
      <c r="D11" s="29" t="e">
        <f t="shared" si="0"/>
        <v>#DIV/0!</v>
      </c>
      <c r="E11" s="28"/>
      <c r="F11" s="30" t="e">
        <f t="shared" si="1"/>
        <v>#DIV/0!</v>
      </c>
      <c r="G11" s="28"/>
      <c r="H11" s="30" t="e">
        <f t="shared" si="2"/>
        <v>#DIV/0!</v>
      </c>
      <c r="I11" s="28"/>
      <c r="J11" s="30" t="e">
        <f t="shared" si="3"/>
        <v>#DIV/0!</v>
      </c>
      <c r="K11" s="28"/>
      <c r="L11" s="30" t="e">
        <f t="shared" si="4"/>
        <v>#DIV/0!</v>
      </c>
      <c r="M11" s="31" t="e">
        <f t="shared" si="5"/>
        <v>#DIV/0!</v>
      </c>
      <c r="N11" s="31"/>
      <c r="O11" s="32" t="e">
        <f t="shared" si="6"/>
        <v>#DIV/0!</v>
      </c>
      <c r="P11" s="32" t="e">
        <f t="shared" si="7"/>
        <v>#DIV/0!</v>
      </c>
    </row>
    <row r="12" spans="1:17" ht="18.75" x14ac:dyDescent="0.3">
      <c r="A12" s="4" t="s">
        <v>28</v>
      </c>
      <c r="B12" s="4">
        <v>1</v>
      </c>
      <c r="C12" s="5">
        <f t="shared" si="8"/>
        <v>1</v>
      </c>
      <c r="D12" s="17">
        <f t="shared" si="0"/>
        <v>1</v>
      </c>
      <c r="E12" s="5">
        <v>0</v>
      </c>
      <c r="F12" s="6">
        <v>0</v>
      </c>
      <c r="G12" s="5">
        <v>0</v>
      </c>
      <c r="H12" s="6">
        <f t="shared" si="2"/>
        <v>0</v>
      </c>
      <c r="I12" s="5">
        <v>1</v>
      </c>
      <c r="J12" s="6">
        <f t="shared" si="3"/>
        <v>1</v>
      </c>
      <c r="K12" s="5">
        <v>0</v>
      </c>
      <c r="L12" s="6">
        <f t="shared" si="4"/>
        <v>0</v>
      </c>
      <c r="M12" s="18">
        <f t="shared" si="5"/>
        <v>3</v>
      </c>
      <c r="N12" s="18">
        <v>13</v>
      </c>
      <c r="O12" s="19">
        <f t="shared" si="6"/>
        <v>1</v>
      </c>
      <c r="P12" s="19">
        <f t="shared" si="7"/>
        <v>0</v>
      </c>
    </row>
    <row r="13" spans="1:17" ht="18.75" x14ac:dyDescent="0.3">
      <c r="A13" s="7" t="s">
        <v>13</v>
      </c>
      <c r="B13" s="7">
        <f>SUM(B5:B12)</f>
        <v>17</v>
      </c>
      <c r="C13" s="8">
        <f>SUM(C5:C12)</f>
        <v>17</v>
      </c>
      <c r="D13" s="12">
        <f>C13/B13</f>
        <v>1</v>
      </c>
      <c r="E13" s="8">
        <f>SUM(E5:E12)</f>
        <v>1</v>
      </c>
      <c r="F13" s="13">
        <f>E13/C13</f>
        <v>5.8823529411764705E-2</v>
      </c>
      <c r="G13" s="8">
        <f>SUM(G5:G12)</f>
        <v>2</v>
      </c>
      <c r="H13" s="13">
        <f t="shared" si="2"/>
        <v>0.11764705882352941</v>
      </c>
      <c r="I13" s="8">
        <f>SUM(I5:I12)</f>
        <v>7</v>
      </c>
      <c r="J13" s="13">
        <f t="shared" si="3"/>
        <v>0.41176470588235292</v>
      </c>
      <c r="K13" s="8">
        <f>SUM(K5:K12)</f>
        <v>7</v>
      </c>
      <c r="L13" s="13">
        <f t="shared" si="4"/>
        <v>0.41176470588235292</v>
      </c>
      <c r="M13" s="9">
        <f t="shared" si="5"/>
        <v>2.8235294117647061</v>
      </c>
      <c r="N13" s="9">
        <f>AVERAGE(N5:N12)</f>
        <v>14.75</v>
      </c>
      <c r="O13" s="12">
        <f t="shared" si="6"/>
        <v>0.58823529411764708</v>
      </c>
      <c r="P13" s="12">
        <f t="shared" si="7"/>
        <v>0.17647058823529413</v>
      </c>
    </row>
    <row r="14" spans="1:17" ht="18.75" x14ac:dyDescent="0.3">
      <c r="A14" s="10" t="s">
        <v>14</v>
      </c>
      <c r="B14" s="10">
        <v>1024</v>
      </c>
      <c r="C14" s="10">
        <v>1022</v>
      </c>
      <c r="D14" s="14">
        <f>C14/B14</f>
        <v>0.998046875</v>
      </c>
      <c r="E14" s="10">
        <v>163</v>
      </c>
      <c r="F14" s="15">
        <f>E14/C14</f>
        <v>0.15949119373776907</v>
      </c>
      <c r="G14" s="10">
        <v>411</v>
      </c>
      <c r="H14" s="15">
        <f t="shared" si="2"/>
        <v>0.40215264187866928</v>
      </c>
      <c r="I14" s="10">
        <v>343</v>
      </c>
      <c r="J14" s="15">
        <f t="shared" si="3"/>
        <v>0.33561643835616439</v>
      </c>
      <c r="K14" s="10">
        <v>105</v>
      </c>
      <c r="L14" s="15">
        <f t="shared" si="4"/>
        <v>0.10273972602739725</v>
      </c>
      <c r="M14" s="16">
        <f t="shared" si="5"/>
        <v>3.6183953033268104</v>
      </c>
      <c r="N14" s="10"/>
      <c r="O14" s="14">
        <f t="shared" si="6"/>
        <v>0.89726027397260277</v>
      </c>
      <c r="P14" s="14">
        <f t="shared" si="7"/>
        <v>0.56164383561643838</v>
      </c>
    </row>
    <row r="17" spans="1:17" ht="18.75" x14ac:dyDescent="0.3">
      <c r="A17" s="36" t="s">
        <v>30</v>
      </c>
      <c r="B17" s="36"/>
      <c r="C17" s="36"/>
      <c r="D17" s="1" t="s">
        <v>79</v>
      </c>
    </row>
    <row r="19" spans="1:17" ht="18.75" x14ac:dyDescent="0.25">
      <c r="A19" s="37" t="s">
        <v>1</v>
      </c>
      <c r="B19" s="38" t="s">
        <v>2</v>
      </c>
      <c r="C19" s="40" t="s">
        <v>3</v>
      </c>
      <c r="D19" s="40"/>
      <c r="E19" s="41">
        <v>5</v>
      </c>
      <c r="F19" s="42"/>
      <c r="G19" s="41">
        <v>4</v>
      </c>
      <c r="H19" s="42"/>
      <c r="I19" s="41">
        <v>3</v>
      </c>
      <c r="J19" s="42"/>
      <c r="K19" s="41">
        <v>2</v>
      </c>
      <c r="L19" s="42"/>
      <c r="M19" s="34" t="s">
        <v>4</v>
      </c>
      <c r="N19" s="34" t="s">
        <v>5</v>
      </c>
      <c r="O19" s="34" t="s">
        <v>6</v>
      </c>
      <c r="P19" s="34" t="s">
        <v>7</v>
      </c>
    </row>
    <row r="20" spans="1:17" ht="37.5" x14ac:dyDescent="0.25">
      <c r="A20" s="37"/>
      <c r="B20" s="39"/>
      <c r="C20" s="2" t="s">
        <v>8</v>
      </c>
      <c r="D20" s="2" t="s">
        <v>9</v>
      </c>
      <c r="E20" s="3" t="s">
        <v>8</v>
      </c>
      <c r="F20" s="3" t="s">
        <v>9</v>
      </c>
      <c r="G20" s="3" t="s">
        <v>8</v>
      </c>
      <c r="H20" s="3" t="s">
        <v>9</v>
      </c>
      <c r="I20" s="3" t="s">
        <v>8</v>
      </c>
      <c r="J20" s="3" t="s">
        <v>9</v>
      </c>
      <c r="K20" s="3" t="s">
        <v>8</v>
      </c>
      <c r="L20" s="3" t="s">
        <v>9</v>
      </c>
      <c r="M20" s="35"/>
      <c r="N20" s="35"/>
      <c r="O20" s="35"/>
      <c r="P20" s="35"/>
    </row>
    <row r="21" spans="1:17" ht="18.75" x14ac:dyDescent="0.3">
      <c r="A21" s="27" t="s">
        <v>10</v>
      </c>
      <c r="B21" s="27">
        <v>0</v>
      </c>
      <c r="C21" s="28">
        <f>E21+G21+I21+K21</f>
        <v>0</v>
      </c>
      <c r="D21" s="29" t="e">
        <f t="shared" ref="D21:D28" si="9">C21/B21</f>
        <v>#DIV/0!</v>
      </c>
      <c r="E21" s="28"/>
      <c r="F21" s="30" t="e">
        <f t="shared" ref="F21:F27" si="10">E21/$C21</f>
        <v>#DIV/0!</v>
      </c>
      <c r="G21" s="28"/>
      <c r="H21" s="30" t="e">
        <f t="shared" ref="H21:H30" si="11">G21/$C21</f>
        <v>#DIV/0!</v>
      </c>
      <c r="I21" s="28"/>
      <c r="J21" s="30" t="e">
        <f t="shared" ref="J21:J30" si="12">I21/$C21</f>
        <v>#DIV/0!</v>
      </c>
      <c r="K21" s="28"/>
      <c r="L21" s="30" t="e">
        <f t="shared" ref="L21:L30" si="13">K21/$C21</f>
        <v>#DIV/0!</v>
      </c>
      <c r="M21" s="31" t="e">
        <f t="shared" ref="M21:M30" si="14" xml:space="preserve"> (E21*5+G21*4+I21*3+K21*2)/C21</f>
        <v>#DIV/0!</v>
      </c>
      <c r="N21" s="31"/>
      <c r="O21" s="32" t="e">
        <f t="shared" ref="O21:O30" si="15">(C21-K21)/C21</f>
        <v>#DIV/0!</v>
      </c>
      <c r="P21" s="32" t="e">
        <f t="shared" ref="P21:P30" si="16">(E21+G21)/C21</f>
        <v>#DIV/0!</v>
      </c>
    </row>
    <row r="22" spans="1:17" ht="18.75" x14ac:dyDescent="0.3">
      <c r="A22" s="4" t="s">
        <v>11</v>
      </c>
      <c r="B22" s="4">
        <v>1</v>
      </c>
      <c r="C22" s="5">
        <f t="shared" ref="C22:C28" si="17">E22+G22+I22+K22</f>
        <v>1</v>
      </c>
      <c r="D22" s="17">
        <f t="shared" si="9"/>
        <v>1</v>
      </c>
      <c r="E22" s="5">
        <v>0</v>
      </c>
      <c r="F22" s="6">
        <f t="shared" si="10"/>
        <v>0</v>
      </c>
      <c r="G22" s="5">
        <v>0</v>
      </c>
      <c r="H22" s="6">
        <f t="shared" si="11"/>
        <v>0</v>
      </c>
      <c r="I22" s="5">
        <v>1</v>
      </c>
      <c r="J22" s="6">
        <f t="shared" si="12"/>
        <v>1</v>
      </c>
      <c r="K22" s="5">
        <v>0</v>
      </c>
      <c r="L22" s="6">
        <f t="shared" si="13"/>
        <v>0</v>
      </c>
      <c r="M22" s="18">
        <f t="shared" si="14"/>
        <v>3</v>
      </c>
      <c r="N22" s="18">
        <v>16</v>
      </c>
      <c r="O22" s="19">
        <f t="shared" si="15"/>
        <v>1</v>
      </c>
      <c r="P22" s="19">
        <f t="shared" si="16"/>
        <v>0</v>
      </c>
    </row>
    <row r="23" spans="1:17" ht="18.75" x14ac:dyDescent="0.3">
      <c r="A23" s="27" t="s">
        <v>15</v>
      </c>
      <c r="B23" s="27">
        <v>0</v>
      </c>
      <c r="C23" s="28">
        <f t="shared" si="17"/>
        <v>0</v>
      </c>
      <c r="D23" s="29" t="e">
        <f t="shared" si="9"/>
        <v>#DIV/0!</v>
      </c>
      <c r="E23" s="28"/>
      <c r="F23" s="30" t="e">
        <f t="shared" si="10"/>
        <v>#DIV/0!</v>
      </c>
      <c r="G23" s="28"/>
      <c r="H23" s="30" t="e">
        <f t="shared" si="11"/>
        <v>#DIV/0!</v>
      </c>
      <c r="I23" s="28"/>
      <c r="J23" s="30" t="e">
        <f t="shared" si="12"/>
        <v>#DIV/0!</v>
      </c>
      <c r="K23" s="28"/>
      <c r="L23" s="30" t="e">
        <f t="shared" si="13"/>
        <v>#DIV/0!</v>
      </c>
      <c r="M23" s="31" t="e">
        <f t="shared" si="14"/>
        <v>#DIV/0!</v>
      </c>
      <c r="N23" s="31"/>
      <c r="O23" s="32" t="e">
        <f t="shared" si="15"/>
        <v>#DIV/0!</v>
      </c>
      <c r="P23" s="32" t="e">
        <f t="shared" si="16"/>
        <v>#DIV/0!</v>
      </c>
    </row>
    <row r="24" spans="1:17" ht="18.75" x14ac:dyDescent="0.3">
      <c r="A24" s="4" t="s">
        <v>16</v>
      </c>
      <c r="B24" s="4">
        <v>6</v>
      </c>
      <c r="C24" s="5">
        <f t="shared" si="17"/>
        <v>6</v>
      </c>
      <c r="D24" s="17">
        <f t="shared" si="9"/>
        <v>1</v>
      </c>
      <c r="E24" s="5">
        <v>1</v>
      </c>
      <c r="F24" s="6">
        <f t="shared" si="10"/>
        <v>0.16666666666666666</v>
      </c>
      <c r="G24" s="5">
        <v>3</v>
      </c>
      <c r="H24" s="6">
        <f t="shared" si="11"/>
        <v>0.5</v>
      </c>
      <c r="I24" s="5">
        <v>2</v>
      </c>
      <c r="J24" s="6">
        <f t="shared" si="12"/>
        <v>0.33333333333333331</v>
      </c>
      <c r="K24" s="5">
        <v>0</v>
      </c>
      <c r="L24" s="6">
        <f t="shared" si="13"/>
        <v>0</v>
      </c>
      <c r="M24" s="18">
        <f t="shared" si="14"/>
        <v>3.8333333333333335</v>
      </c>
      <c r="N24" s="18">
        <v>21.5</v>
      </c>
      <c r="O24" s="19">
        <f t="shared" si="15"/>
        <v>1</v>
      </c>
      <c r="P24" s="19">
        <f t="shared" si="16"/>
        <v>0.66666666666666663</v>
      </c>
    </row>
    <row r="25" spans="1:17" ht="18.75" x14ac:dyDescent="0.3">
      <c r="A25" s="4" t="s">
        <v>12</v>
      </c>
      <c r="B25" s="4">
        <v>9</v>
      </c>
      <c r="C25" s="5">
        <f t="shared" si="17"/>
        <v>9</v>
      </c>
      <c r="D25" s="17">
        <f t="shared" si="9"/>
        <v>1</v>
      </c>
      <c r="E25" s="5">
        <v>0</v>
      </c>
      <c r="F25" s="6">
        <f t="shared" si="10"/>
        <v>0</v>
      </c>
      <c r="G25" s="5">
        <v>1</v>
      </c>
      <c r="H25" s="6">
        <f t="shared" si="11"/>
        <v>0.1111111111111111</v>
      </c>
      <c r="I25" s="5">
        <v>7</v>
      </c>
      <c r="J25" s="6">
        <f t="shared" si="12"/>
        <v>0.77777777777777779</v>
      </c>
      <c r="K25" s="5">
        <v>1</v>
      </c>
      <c r="L25" s="6">
        <f t="shared" si="13"/>
        <v>0.1111111111111111</v>
      </c>
      <c r="M25" s="18">
        <f t="shared" si="14"/>
        <v>3</v>
      </c>
      <c r="N25" s="18">
        <v>14</v>
      </c>
      <c r="O25" s="19">
        <f t="shared" si="15"/>
        <v>0.88888888888888884</v>
      </c>
      <c r="P25" s="19">
        <f t="shared" si="16"/>
        <v>0.1111111111111111</v>
      </c>
      <c r="Q25" t="s">
        <v>80</v>
      </c>
    </row>
    <row r="26" spans="1:17" ht="18.75" x14ac:dyDescent="0.3">
      <c r="A26" s="27" t="s">
        <v>17</v>
      </c>
      <c r="B26" s="27">
        <v>0</v>
      </c>
      <c r="C26" s="28">
        <f t="shared" si="17"/>
        <v>0</v>
      </c>
      <c r="D26" s="29" t="e">
        <f t="shared" si="9"/>
        <v>#DIV/0!</v>
      </c>
      <c r="E26" s="28"/>
      <c r="F26" s="30" t="e">
        <f t="shared" si="10"/>
        <v>#DIV/0!</v>
      </c>
      <c r="G26" s="28"/>
      <c r="H26" s="30" t="e">
        <f t="shared" si="11"/>
        <v>#DIV/0!</v>
      </c>
      <c r="I26" s="28"/>
      <c r="J26" s="30" t="e">
        <f t="shared" si="12"/>
        <v>#DIV/0!</v>
      </c>
      <c r="K26" s="28"/>
      <c r="L26" s="30" t="e">
        <f t="shared" si="13"/>
        <v>#DIV/0!</v>
      </c>
      <c r="M26" s="31" t="e">
        <f t="shared" si="14"/>
        <v>#DIV/0!</v>
      </c>
      <c r="N26" s="31"/>
      <c r="O26" s="32" t="e">
        <f t="shared" si="15"/>
        <v>#DIV/0!</v>
      </c>
      <c r="P26" s="32" t="e">
        <f t="shared" si="16"/>
        <v>#DIV/0!</v>
      </c>
    </row>
    <row r="27" spans="1:17" ht="18.75" x14ac:dyDescent="0.3">
      <c r="A27" s="27" t="s">
        <v>18</v>
      </c>
      <c r="B27" s="27">
        <v>0</v>
      </c>
      <c r="C27" s="28">
        <f t="shared" si="17"/>
        <v>0</v>
      </c>
      <c r="D27" s="29" t="e">
        <f t="shared" si="9"/>
        <v>#DIV/0!</v>
      </c>
      <c r="E27" s="28"/>
      <c r="F27" s="30" t="e">
        <f t="shared" si="10"/>
        <v>#DIV/0!</v>
      </c>
      <c r="G27" s="28"/>
      <c r="H27" s="30" t="e">
        <f t="shared" si="11"/>
        <v>#DIV/0!</v>
      </c>
      <c r="I27" s="28"/>
      <c r="J27" s="30" t="e">
        <f t="shared" si="12"/>
        <v>#DIV/0!</v>
      </c>
      <c r="K27" s="28"/>
      <c r="L27" s="30" t="e">
        <f t="shared" si="13"/>
        <v>#DIV/0!</v>
      </c>
      <c r="M27" s="31" t="e">
        <f t="shared" si="14"/>
        <v>#DIV/0!</v>
      </c>
      <c r="N27" s="31"/>
      <c r="O27" s="32" t="e">
        <f t="shared" si="15"/>
        <v>#DIV/0!</v>
      </c>
      <c r="P27" s="32" t="e">
        <f t="shared" si="16"/>
        <v>#DIV/0!</v>
      </c>
    </row>
    <row r="28" spans="1:17" ht="18.75" x14ac:dyDescent="0.3">
      <c r="A28" s="4" t="s">
        <v>28</v>
      </c>
      <c r="B28" s="4">
        <v>1</v>
      </c>
      <c r="C28" s="5">
        <f t="shared" si="17"/>
        <v>1</v>
      </c>
      <c r="D28" s="17">
        <f t="shared" si="9"/>
        <v>1</v>
      </c>
      <c r="E28" s="5">
        <v>0</v>
      </c>
      <c r="F28" s="6">
        <v>0</v>
      </c>
      <c r="G28" s="5">
        <v>0</v>
      </c>
      <c r="H28" s="6">
        <f t="shared" si="11"/>
        <v>0</v>
      </c>
      <c r="I28" s="5">
        <v>1</v>
      </c>
      <c r="J28" s="6">
        <f t="shared" si="12"/>
        <v>1</v>
      </c>
      <c r="K28" s="5">
        <v>0</v>
      </c>
      <c r="L28" s="6">
        <f t="shared" si="13"/>
        <v>0</v>
      </c>
      <c r="M28" s="18">
        <f t="shared" si="14"/>
        <v>3</v>
      </c>
      <c r="N28" s="18">
        <v>13</v>
      </c>
      <c r="O28" s="19">
        <f t="shared" si="15"/>
        <v>1</v>
      </c>
      <c r="P28" s="19">
        <f t="shared" si="16"/>
        <v>0</v>
      </c>
    </row>
    <row r="29" spans="1:17" ht="18.75" x14ac:dyDescent="0.3">
      <c r="A29" s="7" t="s">
        <v>13</v>
      </c>
      <c r="B29" s="7">
        <f>SUM(B21:B28)</f>
        <v>17</v>
      </c>
      <c r="C29" s="8">
        <f>SUM(C21:C28)</f>
        <v>17</v>
      </c>
      <c r="D29" s="12">
        <f>C29/B29</f>
        <v>1</v>
      </c>
      <c r="E29" s="8">
        <f>SUM(E21:E28)</f>
        <v>1</v>
      </c>
      <c r="F29" s="13">
        <f>E29/C29</f>
        <v>5.8823529411764705E-2</v>
      </c>
      <c r="G29" s="8">
        <f>SUM(G21:G28)</f>
        <v>4</v>
      </c>
      <c r="H29" s="13">
        <f t="shared" si="11"/>
        <v>0.23529411764705882</v>
      </c>
      <c r="I29" s="8">
        <f>SUM(I21:I28)</f>
        <v>11</v>
      </c>
      <c r="J29" s="13">
        <f t="shared" si="12"/>
        <v>0.6470588235294118</v>
      </c>
      <c r="K29" s="8">
        <f>SUM(K21:K28)</f>
        <v>1</v>
      </c>
      <c r="L29" s="13">
        <f t="shared" si="13"/>
        <v>5.8823529411764705E-2</v>
      </c>
      <c r="M29" s="9">
        <f t="shared" si="14"/>
        <v>3.2941176470588234</v>
      </c>
      <c r="N29" s="9">
        <f>AVERAGE(N21:N28)</f>
        <v>16.125</v>
      </c>
      <c r="O29" s="12">
        <f t="shared" si="15"/>
        <v>0.94117647058823528</v>
      </c>
      <c r="P29" s="12">
        <f t="shared" si="16"/>
        <v>0.29411764705882354</v>
      </c>
    </row>
    <row r="30" spans="1:17" ht="18.75" x14ac:dyDescent="0.3">
      <c r="A30" s="10" t="s">
        <v>14</v>
      </c>
      <c r="B30" s="10">
        <v>1024</v>
      </c>
      <c r="C30" s="10">
        <v>1022</v>
      </c>
      <c r="D30" s="14">
        <f>C30/B30</f>
        <v>0.998046875</v>
      </c>
      <c r="E30" s="10">
        <v>163</v>
      </c>
      <c r="F30" s="15">
        <f>E30/C30</f>
        <v>0.15949119373776907</v>
      </c>
      <c r="G30" s="10">
        <v>411</v>
      </c>
      <c r="H30" s="15">
        <f t="shared" si="11"/>
        <v>0.40215264187866928</v>
      </c>
      <c r="I30" s="10">
        <v>343</v>
      </c>
      <c r="J30" s="15">
        <f t="shared" si="12"/>
        <v>0.33561643835616439</v>
      </c>
      <c r="K30" s="10">
        <v>105</v>
      </c>
      <c r="L30" s="15">
        <f t="shared" si="13"/>
        <v>0.10273972602739725</v>
      </c>
      <c r="M30" s="16">
        <f t="shared" si="14"/>
        <v>3.6183953033268104</v>
      </c>
      <c r="N30" s="10"/>
      <c r="O30" s="14">
        <f t="shared" si="15"/>
        <v>0.89726027397260277</v>
      </c>
      <c r="P30" s="14">
        <f t="shared" si="16"/>
        <v>0.56164383561643838</v>
      </c>
    </row>
  </sheetData>
  <mergeCells count="24">
    <mergeCell ref="O19:O20"/>
    <mergeCell ref="P19:P20"/>
    <mergeCell ref="G19:H19"/>
    <mergeCell ref="I19:J19"/>
    <mergeCell ref="K19:L19"/>
    <mergeCell ref="M19:M20"/>
    <mergeCell ref="N19:N20"/>
    <mergeCell ref="A17:C17"/>
    <mergeCell ref="A19:A20"/>
    <mergeCell ref="B19:B20"/>
    <mergeCell ref="C19:D19"/>
    <mergeCell ref="E19:F19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Q63"/>
  <sheetViews>
    <sheetView topLeftCell="A16" zoomScale="85" zoomScaleNormal="85" workbookViewId="0">
      <selection activeCell="M22" sqref="M22:M29"/>
    </sheetView>
  </sheetViews>
  <sheetFormatPr defaultRowHeight="15" x14ac:dyDescent="0.25"/>
  <cols>
    <col min="1" max="1" width="13.5703125" customWidth="1"/>
    <col min="2" max="2" width="9.28515625" bestFit="1" customWidth="1"/>
    <col min="4" max="4" width="11.7109375" bestFit="1" customWidth="1"/>
    <col min="6" max="6" width="10.85546875" bestFit="1" customWidth="1"/>
    <col min="8" max="8" width="10.85546875" bestFit="1" customWidth="1"/>
    <col min="10" max="10" width="10.85546875" bestFit="1" customWidth="1"/>
    <col min="12" max="13" width="10.85546875" bestFit="1" customWidth="1"/>
    <col min="14" max="14" width="9.28515625" bestFit="1" customWidth="1"/>
    <col min="15" max="15" width="14.42578125" customWidth="1"/>
    <col min="16" max="16" width="13.28515625" customWidth="1"/>
    <col min="17" max="17" width="10.140625" customWidth="1"/>
  </cols>
  <sheetData>
    <row r="1" spans="1:16" ht="18.75" x14ac:dyDescent="0.3">
      <c r="A1" s="36" t="s">
        <v>19</v>
      </c>
      <c r="B1" s="36"/>
      <c r="C1" s="36"/>
      <c r="D1" s="1">
        <v>44676</v>
      </c>
      <c r="E1" t="s">
        <v>29</v>
      </c>
    </row>
    <row r="3" spans="1:16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6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6" ht="18.75" x14ac:dyDescent="0.3">
      <c r="A5" s="4" t="s">
        <v>10</v>
      </c>
      <c r="B5" s="20"/>
      <c r="C5" s="21"/>
      <c r="D5" s="22" t="e">
        <f t="shared" ref="D5:D12" si="0">C5/B5</f>
        <v>#DIV/0!</v>
      </c>
      <c r="E5" s="21"/>
      <c r="F5" s="23" t="e">
        <f t="shared" ref="F5:F11" si="1">E5/$C5</f>
        <v>#DIV/0!</v>
      </c>
      <c r="G5" s="21"/>
      <c r="H5" s="23" t="e">
        <f t="shared" ref="H5:H14" si="2">G5/$C5</f>
        <v>#DIV/0!</v>
      </c>
      <c r="I5" s="21"/>
      <c r="J5" s="23" t="e">
        <f t="shared" ref="J5:J14" si="3">I5/$C5</f>
        <v>#DIV/0!</v>
      </c>
      <c r="K5" s="21"/>
      <c r="L5" s="23" t="e">
        <f t="shared" ref="L5:L14" si="4">K5/$C5</f>
        <v>#DIV/0!</v>
      </c>
      <c r="M5" s="24"/>
      <c r="N5" s="24"/>
      <c r="O5" s="25" t="e">
        <f t="shared" ref="O5:O14" si="5">(C5-K5)/C5</f>
        <v>#DIV/0!</v>
      </c>
      <c r="P5" s="25" t="e">
        <f t="shared" ref="P5:P14" si="6">(E5+G5)/C5</f>
        <v>#DIV/0!</v>
      </c>
    </row>
    <row r="6" spans="1:16" ht="18.75" x14ac:dyDescent="0.3">
      <c r="A6" s="4" t="s">
        <v>11</v>
      </c>
      <c r="B6" s="20"/>
      <c r="C6" s="26"/>
      <c r="D6" s="22" t="e">
        <f t="shared" si="0"/>
        <v>#DIV/0!</v>
      </c>
      <c r="E6" s="21"/>
      <c r="F6" s="23" t="e">
        <f t="shared" si="1"/>
        <v>#DIV/0!</v>
      </c>
      <c r="G6" s="21"/>
      <c r="H6" s="23" t="e">
        <f t="shared" si="2"/>
        <v>#DIV/0!</v>
      </c>
      <c r="I6" s="21"/>
      <c r="J6" s="23" t="e">
        <f t="shared" si="3"/>
        <v>#DIV/0!</v>
      </c>
      <c r="K6" s="21"/>
      <c r="L6" s="23" t="e">
        <f t="shared" si="4"/>
        <v>#DIV/0!</v>
      </c>
      <c r="M6" s="24" t="e">
        <f xml:space="preserve"> (E6*#REF!+G6*4+I6*3+K6*2)/C6</f>
        <v>#REF!</v>
      </c>
      <c r="N6" s="24"/>
      <c r="O6" s="25" t="e">
        <f t="shared" si="5"/>
        <v>#DIV/0!</v>
      </c>
      <c r="P6" s="25" t="e">
        <f t="shared" si="6"/>
        <v>#DIV/0!</v>
      </c>
    </row>
    <row r="7" spans="1:16" ht="18.75" x14ac:dyDescent="0.3">
      <c r="A7" s="4" t="s">
        <v>15</v>
      </c>
      <c r="B7" s="20"/>
      <c r="C7" s="21"/>
      <c r="D7" s="22" t="e">
        <f t="shared" si="0"/>
        <v>#DIV/0!</v>
      </c>
      <c r="E7" s="21"/>
      <c r="F7" s="23" t="e">
        <f t="shared" si="1"/>
        <v>#DIV/0!</v>
      </c>
      <c r="G7" s="21"/>
      <c r="H7" s="23" t="e">
        <f t="shared" si="2"/>
        <v>#DIV/0!</v>
      </c>
      <c r="I7" s="21"/>
      <c r="J7" s="23" t="e">
        <f t="shared" si="3"/>
        <v>#DIV/0!</v>
      </c>
      <c r="K7" s="21"/>
      <c r="L7" s="23" t="e">
        <f t="shared" si="4"/>
        <v>#DIV/0!</v>
      </c>
      <c r="M7" s="24"/>
      <c r="N7" s="24"/>
      <c r="O7" s="25" t="e">
        <f t="shared" si="5"/>
        <v>#DIV/0!</v>
      </c>
      <c r="P7" s="25" t="e">
        <f t="shared" si="6"/>
        <v>#DIV/0!</v>
      </c>
    </row>
    <row r="8" spans="1:16" ht="18.75" x14ac:dyDescent="0.3">
      <c r="A8" s="4" t="s">
        <v>16</v>
      </c>
      <c r="B8" s="4">
        <v>1</v>
      </c>
      <c r="C8" s="5">
        <v>1</v>
      </c>
      <c r="D8" s="17">
        <f t="shared" si="0"/>
        <v>1</v>
      </c>
      <c r="E8" s="5">
        <v>0</v>
      </c>
      <c r="F8" s="6">
        <f t="shared" si="1"/>
        <v>0</v>
      </c>
      <c r="G8" s="5">
        <v>1</v>
      </c>
      <c r="H8" s="6">
        <f t="shared" si="2"/>
        <v>1</v>
      </c>
      <c r="I8" s="5">
        <v>0</v>
      </c>
      <c r="J8" s="6">
        <f t="shared" si="3"/>
        <v>0</v>
      </c>
      <c r="K8" s="5">
        <v>0</v>
      </c>
      <c r="L8" s="6">
        <f t="shared" si="4"/>
        <v>0</v>
      </c>
      <c r="M8" s="18">
        <f t="shared" ref="M8:M9" si="7" xml:space="preserve"> (E8*5+G8*4+I8*3+K8*2)/C8</f>
        <v>4</v>
      </c>
      <c r="N8" s="18">
        <v>27</v>
      </c>
      <c r="O8" s="19">
        <f t="shared" si="5"/>
        <v>1</v>
      </c>
      <c r="P8" s="19">
        <f t="shared" si="6"/>
        <v>1</v>
      </c>
    </row>
    <row r="9" spans="1:16" ht="18.75" x14ac:dyDescent="0.3">
      <c r="A9" s="4" t="s">
        <v>12</v>
      </c>
      <c r="B9" s="20"/>
      <c r="C9" s="21"/>
      <c r="D9" s="22" t="e">
        <f t="shared" si="0"/>
        <v>#DIV/0!</v>
      </c>
      <c r="E9" s="21"/>
      <c r="F9" s="23" t="e">
        <f t="shared" si="1"/>
        <v>#DIV/0!</v>
      </c>
      <c r="G9" s="21"/>
      <c r="H9" s="23" t="e">
        <f t="shared" si="2"/>
        <v>#DIV/0!</v>
      </c>
      <c r="I9" s="21"/>
      <c r="J9" s="23" t="e">
        <f t="shared" si="3"/>
        <v>#DIV/0!</v>
      </c>
      <c r="K9" s="21"/>
      <c r="L9" s="23" t="e">
        <f t="shared" si="4"/>
        <v>#DIV/0!</v>
      </c>
      <c r="M9" s="24" t="e">
        <f t="shared" si="7"/>
        <v>#DIV/0!</v>
      </c>
      <c r="N9" s="24"/>
      <c r="O9" s="25" t="e">
        <f t="shared" si="5"/>
        <v>#DIV/0!</v>
      </c>
      <c r="P9" s="25" t="e">
        <f t="shared" si="6"/>
        <v>#DIV/0!</v>
      </c>
    </row>
    <row r="10" spans="1:16" ht="18.75" x14ac:dyDescent="0.3">
      <c r="A10" s="4" t="s">
        <v>17</v>
      </c>
      <c r="B10" s="20"/>
      <c r="C10" s="21"/>
      <c r="D10" s="22" t="e">
        <f t="shared" si="0"/>
        <v>#DIV/0!</v>
      </c>
      <c r="E10" s="21"/>
      <c r="F10" s="23" t="e">
        <f t="shared" si="1"/>
        <v>#DIV/0!</v>
      </c>
      <c r="G10" s="21"/>
      <c r="H10" s="23" t="e">
        <f t="shared" si="2"/>
        <v>#DIV/0!</v>
      </c>
      <c r="I10" s="21"/>
      <c r="J10" s="23" t="e">
        <f t="shared" si="3"/>
        <v>#DIV/0!</v>
      </c>
      <c r="K10" s="21"/>
      <c r="L10" s="23" t="e">
        <f t="shared" si="4"/>
        <v>#DIV/0!</v>
      </c>
      <c r="M10" s="24"/>
      <c r="N10" s="24"/>
      <c r="O10" s="25" t="e">
        <f t="shared" si="5"/>
        <v>#DIV/0!</v>
      </c>
      <c r="P10" s="25" t="e">
        <f t="shared" si="6"/>
        <v>#DIV/0!</v>
      </c>
    </row>
    <row r="11" spans="1:16" ht="18.75" x14ac:dyDescent="0.3">
      <c r="A11" s="4" t="s">
        <v>18</v>
      </c>
      <c r="B11" s="20"/>
      <c r="C11" s="21"/>
      <c r="D11" s="22" t="e">
        <f t="shared" si="0"/>
        <v>#DIV/0!</v>
      </c>
      <c r="E11" s="21"/>
      <c r="F11" s="23" t="e">
        <f t="shared" si="1"/>
        <v>#DIV/0!</v>
      </c>
      <c r="G11" s="21"/>
      <c r="H11" s="23" t="e">
        <f t="shared" si="2"/>
        <v>#DIV/0!</v>
      </c>
      <c r="I11" s="21"/>
      <c r="J11" s="23" t="e">
        <f t="shared" si="3"/>
        <v>#DIV/0!</v>
      </c>
      <c r="K11" s="21"/>
      <c r="L11" s="23" t="e">
        <f t="shared" si="4"/>
        <v>#DIV/0!</v>
      </c>
      <c r="M11" s="24"/>
      <c r="N11" s="24"/>
      <c r="O11" s="25" t="e">
        <f t="shared" si="5"/>
        <v>#DIV/0!</v>
      </c>
      <c r="P11" s="25" t="e">
        <f t="shared" si="6"/>
        <v>#DIV/0!</v>
      </c>
    </row>
    <row r="12" spans="1:16" ht="18.75" x14ac:dyDescent="0.3">
      <c r="A12" s="4" t="s">
        <v>28</v>
      </c>
      <c r="B12" s="20"/>
      <c r="C12" s="21"/>
      <c r="D12" s="22" t="e">
        <f t="shared" si="0"/>
        <v>#DIV/0!</v>
      </c>
      <c r="E12" s="21"/>
      <c r="F12" s="23">
        <v>0</v>
      </c>
      <c r="G12" s="21"/>
      <c r="H12" s="23" t="e">
        <f t="shared" si="2"/>
        <v>#DIV/0!</v>
      </c>
      <c r="I12" s="21"/>
      <c r="J12" s="23" t="e">
        <f t="shared" si="3"/>
        <v>#DIV/0!</v>
      </c>
      <c r="K12" s="21"/>
      <c r="L12" s="23" t="e">
        <f t="shared" si="4"/>
        <v>#DIV/0!</v>
      </c>
      <c r="M12" s="24" t="e">
        <f t="shared" ref="M12:M14" si="8" xml:space="preserve"> (E12*5+G12*4+I12*3+K12*2)/C12</f>
        <v>#DIV/0!</v>
      </c>
      <c r="N12" s="24"/>
      <c r="O12" s="25" t="e">
        <f t="shared" si="5"/>
        <v>#DIV/0!</v>
      </c>
      <c r="P12" s="25" t="e">
        <f t="shared" si="6"/>
        <v>#DIV/0!</v>
      </c>
    </row>
    <row r="13" spans="1:16" ht="18.75" x14ac:dyDescent="0.3">
      <c r="A13" s="7" t="s">
        <v>13</v>
      </c>
      <c r="B13" s="7">
        <f>SUM(B5:B12)</f>
        <v>1</v>
      </c>
      <c r="C13" s="8">
        <f>SUM(C5:C12)</f>
        <v>1</v>
      </c>
      <c r="D13" s="12">
        <f>C13/B13</f>
        <v>1</v>
      </c>
      <c r="E13" s="8">
        <f>SUM(E5:E12)</f>
        <v>0</v>
      </c>
      <c r="F13" s="13">
        <f>E13/C13</f>
        <v>0</v>
      </c>
      <c r="G13" s="8">
        <f>SUM(G5:G12)</f>
        <v>1</v>
      </c>
      <c r="H13" s="13">
        <f t="shared" si="2"/>
        <v>1</v>
      </c>
      <c r="I13" s="8">
        <f>SUM(I5:I12)</f>
        <v>0</v>
      </c>
      <c r="J13" s="13">
        <f t="shared" si="3"/>
        <v>0</v>
      </c>
      <c r="K13" s="8">
        <f>SUM(K5:K12)</f>
        <v>0</v>
      </c>
      <c r="L13" s="13">
        <f t="shared" si="4"/>
        <v>0</v>
      </c>
      <c r="M13" s="9">
        <f t="shared" si="8"/>
        <v>4</v>
      </c>
      <c r="N13" s="9">
        <f>AVERAGE(N5:N12)</f>
        <v>27</v>
      </c>
      <c r="O13" s="12">
        <f t="shared" si="5"/>
        <v>1</v>
      </c>
      <c r="P13" s="12">
        <f t="shared" si="6"/>
        <v>1</v>
      </c>
    </row>
    <row r="14" spans="1:16" ht="18.75" x14ac:dyDescent="0.3">
      <c r="A14" s="10" t="s">
        <v>14</v>
      </c>
      <c r="B14" s="10"/>
      <c r="C14" s="10"/>
      <c r="D14" s="14" t="e">
        <f>C14/B14</f>
        <v>#DIV/0!</v>
      </c>
      <c r="E14" s="10"/>
      <c r="F14" s="15" t="e">
        <f>E14/C14</f>
        <v>#DIV/0!</v>
      </c>
      <c r="G14" s="10"/>
      <c r="H14" s="15" t="e">
        <f t="shared" si="2"/>
        <v>#DIV/0!</v>
      </c>
      <c r="I14" s="10"/>
      <c r="J14" s="15" t="e">
        <f t="shared" si="3"/>
        <v>#DIV/0!</v>
      </c>
      <c r="K14" s="10"/>
      <c r="L14" s="15" t="e">
        <f t="shared" si="4"/>
        <v>#DIV/0!</v>
      </c>
      <c r="M14" s="16" t="e">
        <f t="shared" si="8"/>
        <v>#DIV/0!</v>
      </c>
      <c r="N14" s="10"/>
      <c r="O14" s="14" t="e">
        <f t="shared" si="5"/>
        <v>#DIV/0!</v>
      </c>
      <c r="P14" s="14" t="e">
        <f t="shared" si="6"/>
        <v>#DIV/0!</v>
      </c>
    </row>
    <row r="18" spans="1:17" ht="18.75" x14ac:dyDescent="0.3">
      <c r="A18" s="36" t="s">
        <v>19</v>
      </c>
      <c r="B18" s="36"/>
      <c r="C18" s="36"/>
      <c r="D18" s="1">
        <v>45083</v>
      </c>
    </row>
    <row r="20" spans="1:17" ht="18.75" x14ac:dyDescent="0.25">
      <c r="A20" s="37" t="s">
        <v>1</v>
      </c>
      <c r="B20" s="38" t="s">
        <v>2</v>
      </c>
      <c r="C20" s="40" t="s">
        <v>3</v>
      </c>
      <c r="D20" s="40"/>
      <c r="E20" s="41">
        <v>5</v>
      </c>
      <c r="F20" s="42"/>
      <c r="G20" s="41">
        <v>4</v>
      </c>
      <c r="H20" s="42"/>
      <c r="I20" s="41">
        <v>3</v>
      </c>
      <c r="J20" s="42"/>
      <c r="K20" s="41">
        <v>2</v>
      </c>
      <c r="L20" s="42"/>
      <c r="M20" s="34" t="s">
        <v>4</v>
      </c>
      <c r="N20" s="34" t="s">
        <v>5</v>
      </c>
      <c r="O20" s="34" t="s">
        <v>6</v>
      </c>
      <c r="P20" s="34" t="s">
        <v>7</v>
      </c>
    </row>
    <row r="21" spans="1:17" ht="37.5" x14ac:dyDescent="0.25">
      <c r="A21" s="37"/>
      <c r="B21" s="39"/>
      <c r="C21" s="2" t="s">
        <v>8</v>
      </c>
      <c r="D21" s="2" t="s">
        <v>9</v>
      </c>
      <c r="E21" s="3" t="s">
        <v>8</v>
      </c>
      <c r="F21" s="3" t="s">
        <v>9</v>
      </c>
      <c r="G21" s="3" t="s">
        <v>8</v>
      </c>
      <c r="H21" s="3" t="s">
        <v>9</v>
      </c>
      <c r="I21" s="3" t="s">
        <v>8</v>
      </c>
      <c r="J21" s="3" t="s">
        <v>9</v>
      </c>
      <c r="K21" s="3" t="s">
        <v>8</v>
      </c>
      <c r="L21" s="3" t="s">
        <v>9</v>
      </c>
      <c r="M21" s="35"/>
      <c r="N21" s="35"/>
      <c r="O21" s="35"/>
      <c r="P21" s="35"/>
    </row>
    <row r="22" spans="1:17" ht="18.75" x14ac:dyDescent="0.3">
      <c r="A22" s="4" t="s">
        <v>10</v>
      </c>
      <c r="B22" s="4">
        <v>43</v>
      </c>
      <c r="C22" s="5">
        <f>E22+G22+I22+K22</f>
        <v>43</v>
      </c>
      <c r="D22" s="17">
        <f t="shared" ref="D22:D29" si="9">C22/B22</f>
        <v>1</v>
      </c>
      <c r="E22" s="5">
        <v>21</v>
      </c>
      <c r="F22" s="6">
        <f t="shared" ref="F22:F28" si="10">E22/$C22</f>
        <v>0.48837209302325579</v>
      </c>
      <c r="G22" s="5">
        <v>15</v>
      </c>
      <c r="H22" s="6">
        <f t="shared" ref="H22:H31" si="11">G22/$C22</f>
        <v>0.34883720930232559</v>
      </c>
      <c r="I22" s="5">
        <v>7</v>
      </c>
      <c r="J22" s="6">
        <f t="shared" ref="J22:J31" si="12">I22/$C22</f>
        <v>0.16279069767441862</v>
      </c>
      <c r="K22" s="5">
        <v>0</v>
      </c>
      <c r="L22" s="6">
        <f t="shared" ref="L22:L31" si="13">K22/$C22</f>
        <v>0</v>
      </c>
      <c r="M22" s="18">
        <f t="shared" ref="M22:M31" si="14" xml:space="preserve"> (E22*5+G22*4+I22*3+K22*2)/C22</f>
        <v>4.3255813953488369</v>
      </c>
      <c r="N22" s="18">
        <v>29</v>
      </c>
      <c r="O22" s="19">
        <f t="shared" ref="O22:O31" si="15">(C22-K22)/C22</f>
        <v>1</v>
      </c>
      <c r="P22" s="19">
        <f t="shared" ref="P22:P31" si="16">(E22+G22)/C22</f>
        <v>0.83720930232558144</v>
      </c>
    </row>
    <row r="23" spans="1:17" ht="18.75" x14ac:dyDescent="0.3">
      <c r="A23" s="4" t="s">
        <v>11</v>
      </c>
      <c r="B23" s="4">
        <v>56</v>
      </c>
      <c r="C23" s="5">
        <f t="shared" ref="C23:C29" si="17">E23+G23+I23+K23</f>
        <v>56</v>
      </c>
      <c r="D23" s="17">
        <f t="shared" si="9"/>
        <v>1</v>
      </c>
      <c r="E23" s="5">
        <v>16</v>
      </c>
      <c r="F23" s="6">
        <f t="shared" si="10"/>
        <v>0.2857142857142857</v>
      </c>
      <c r="G23" s="5">
        <v>23</v>
      </c>
      <c r="H23" s="6">
        <f t="shared" si="11"/>
        <v>0.4107142857142857</v>
      </c>
      <c r="I23" s="5">
        <v>15</v>
      </c>
      <c r="J23" s="6">
        <f t="shared" si="12"/>
        <v>0.26785714285714285</v>
      </c>
      <c r="K23" s="5">
        <v>2</v>
      </c>
      <c r="L23" s="6">
        <f t="shared" si="13"/>
        <v>3.5714285714285712E-2</v>
      </c>
      <c r="M23" s="18">
        <f t="shared" si="14"/>
        <v>3.9464285714285716</v>
      </c>
      <c r="N23" s="18">
        <v>26</v>
      </c>
      <c r="O23" s="19">
        <f t="shared" si="15"/>
        <v>0.9642857142857143</v>
      </c>
      <c r="P23" s="19">
        <f t="shared" si="16"/>
        <v>0.6964285714285714</v>
      </c>
      <c r="Q23" t="s">
        <v>51</v>
      </c>
    </row>
    <row r="24" spans="1:17" ht="18.75" x14ac:dyDescent="0.3">
      <c r="A24" s="4" t="s">
        <v>15</v>
      </c>
      <c r="B24" s="4">
        <v>62</v>
      </c>
      <c r="C24" s="5">
        <f t="shared" si="17"/>
        <v>62</v>
      </c>
      <c r="D24" s="17">
        <f t="shared" si="9"/>
        <v>1</v>
      </c>
      <c r="E24" s="5">
        <v>20</v>
      </c>
      <c r="F24" s="6">
        <f t="shared" si="10"/>
        <v>0.32258064516129031</v>
      </c>
      <c r="G24" s="5">
        <v>23</v>
      </c>
      <c r="H24" s="6">
        <f t="shared" si="11"/>
        <v>0.37096774193548387</v>
      </c>
      <c r="I24" s="5">
        <v>18</v>
      </c>
      <c r="J24" s="6">
        <f t="shared" si="12"/>
        <v>0.29032258064516131</v>
      </c>
      <c r="K24" s="5">
        <v>1</v>
      </c>
      <c r="L24" s="6">
        <f t="shared" si="13"/>
        <v>1.6129032258064516E-2</v>
      </c>
      <c r="M24" s="18">
        <f t="shared" si="14"/>
        <v>4</v>
      </c>
      <c r="N24" s="18">
        <v>26</v>
      </c>
      <c r="O24" s="19">
        <f t="shared" si="15"/>
        <v>0.9838709677419355</v>
      </c>
      <c r="P24" s="19">
        <f t="shared" si="16"/>
        <v>0.69354838709677424</v>
      </c>
      <c r="Q24" t="s">
        <v>52</v>
      </c>
    </row>
    <row r="25" spans="1:17" ht="18.75" x14ac:dyDescent="0.3">
      <c r="A25" s="4" t="s">
        <v>16</v>
      </c>
      <c r="B25" s="4">
        <v>75</v>
      </c>
      <c r="C25" s="5">
        <f t="shared" si="17"/>
        <v>75</v>
      </c>
      <c r="D25" s="17">
        <f t="shared" si="9"/>
        <v>1</v>
      </c>
      <c r="E25" s="5">
        <v>27</v>
      </c>
      <c r="F25" s="6">
        <f t="shared" si="10"/>
        <v>0.36</v>
      </c>
      <c r="G25" s="5">
        <v>30</v>
      </c>
      <c r="H25" s="6">
        <f t="shared" si="11"/>
        <v>0.4</v>
      </c>
      <c r="I25" s="5">
        <v>17</v>
      </c>
      <c r="J25" s="6">
        <f t="shared" si="12"/>
        <v>0.22666666666666666</v>
      </c>
      <c r="K25" s="5">
        <v>1</v>
      </c>
      <c r="L25" s="6">
        <f t="shared" si="13"/>
        <v>1.3333333333333334E-2</v>
      </c>
      <c r="M25" s="18">
        <f t="shared" si="14"/>
        <v>4.1066666666666665</v>
      </c>
      <c r="N25" s="18">
        <v>27</v>
      </c>
      <c r="O25" s="19">
        <f t="shared" si="15"/>
        <v>0.98666666666666669</v>
      </c>
      <c r="P25" s="19">
        <f t="shared" si="16"/>
        <v>0.76</v>
      </c>
      <c r="Q25" t="s">
        <v>53</v>
      </c>
    </row>
    <row r="26" spans="1:17" ht="18.75" x14ac:dyDescent="0.3">
      <c r="A26" s="4" t="s">
        <v>12</v>
      </c>
      <c r="B26" s="4">
        <v>80</v>
      </c>
      <c r="C26" s="5">
        <f t="shared" si="17"/>
        <v>80</v>
      </c>
      <c r="D26" s="17">
        <f t="shared" si="9"/>
        <v>1</v>
      </c>
      <c r="E26" s="5">
        <v>18</v>
      </c>
      <c r="F26" s="6">
        <f t="shared" si="10"/>
        <v>0.22500000000000001</v>
      </c>
      <c r="G26" s="5">
        <v>39</v>
      </c>
      <c r="H26" s="6">
        <f t="shared" si="11"/>
        <v>0.48749999999999999</v>
      </c>
      <c r="I26" s="5">
        <v>21</v>
      </c>
      <c r="J26" s="6">
        <f t="shared" si="12"/>
        <v>0.26250000000000001</v>
      </c>
      <c r="K26" s="5">
        <v>2</v>
      </c>
      <c r="L26" s="6">
        <f t="shared" si="13"/>
        <v>2.5000000000000001E-2</v>
      </c>
      <c r="M26" s="18">
        <f t="shared" si="14"/>
        <v>3.9125000000000001</v>
      </c>
      <c r="N26" s="18">
        <v>26</v>
      </c>
      <c r="O26" s="19">
        <f t="shared" si="15"/>
        <v>0.97499999999999998</v>
      </c>
      <c r="P26" s="19">
        <f t="shared" si="16"/>
        <v>0.71250000000000002</v>
      </c>
      <c r="Q26" t="s">
        <v>54</v>
      </c>
    </row>
    <row r="27" spans="1:17" ht="18.75" x14ac:dyDescent="0.3">
      <c r="A27" s="4" t="s">
        <v>17</v>
      </c>
      <c r="B27" s="4">
        <v>22</v>
      </c>
      <c r="C27" s="5">
        <f t="shared" si="17"/>
        <v>22</v>
      </c>
      <c r="D27" s="17">
        <f t="shared" si="9"/>
        <v>1</v>
      </c>
      <c r="E27" s="5">
        <v>5</v>
      </c>
      <c r="F27" s="6">
        <f t="shared" si="10"/>
        <v>0.22727272727272727</v>
      </c>
      <c r="G27" s="5">
        <v>7</v>
      </c>
      <c r="H27" s="6">
        <f t="shared" si="11"/>
        <v>0.31818181818181818</v>
      </c>
      <c r="I27" s="5">
        <v>10</v>
      </c>
      <c r="J27" s="6">
        <f t="shared" si="12"/>
        <v>0.45454545454545453</v>
      </c>
      <c r="K27" s="5">
        <v>0</v>
      </c>
      <c r="L27" s="6">
        <f t="shared" si="13"/>
        <v>0</v>
      </c>
      <c r="M27" s="18">
        <f t="shared" si="14"/>
        <v>3.7727272727272729</v>
      </c>
      <c r="N27" s="18">
        <v>25</v>
      </c>
      <c r="O27" s="19">
        <f t="shared" si="15"/>
        <v>1</v>
      </c>
      <c r="P27" s="19">
        <f t="shared" si="16"/>
        <v>0.54545454545454541</v>
      </c>
    </row>
    <row r="28" spans="1:17" ht="18.75" x14ac:dyDescent="0.3">
      <c r="A28" s="4" t="s">
        <v>18</v>
      </c>
      <c r="B28" s="4">
        <v>43</v>
      </c>
      <c r="C28" s="5">
        <f t="shared" si="17"/>
        <v>43</v>
      </c>
      <c r="D28" s="17">
        <f t="shared" si="9"/>
        <v>1</v>
      </c>
      <c r="E28" s="5">
        <v>7</v>
      </c>
      <c r="F28" s="6">
        <f t="shared" si="10"/>
        <v>0.16279069767441862</v>
      </c>
      <c r="G28" s="5">
        <v>10</v>
      </c>
      <c r="H28" s="6">
        <f t="shared" si="11"/>
        <v>0.23255813953488372</v>
      </c>
      <c r="I28" s="5">
        <v>22</v>
      </c>
      <c r="J28" s="6">
        <f t="shared" si="12"/>
        <v>0.51162790697674421</v>
      </c>
      <c r="K28" s="5">
        <v>4</v>
      </c>
      <c r="L28" s="6">
        <f t="shared" si="13"/>
        <v>9.3023255813953487E-2</v>
      </c>
      <c r="M28" s="18">
        <f t="shared" si="14"/>
        <v>3.4651162790697674</v>
      </c>
      <c r="N28" s="18">
        <v>22</v>
      </c>
      <c r="O28" s="19">
        <f t="shared" si="15"/>
        <v>0.90697674418604646</v>
      </c>
      <c r="P28" s="19">
        <f t="shared" si="16"/>
        <v>0.39534883720930231</v>
      </c>
      <c r="Q28" t="s">
        <v>55</v>
      </c>
    </row>
    <row r="29" spans="1:17" ht="18.75" x14ac:dyDescent="0.3">
      <c r="A29" s="4" t="s">
        <v>28</v>
      </c>
      <c r="B29" s="4">
        <v>47</v>
      </c>
      <c r="C29" s="5">
        <f t="shared" si="17"/>
        <v>47</v>
      </c>
      <c r="D29" s="17">
        <f t="shared" si="9"/>
        <v>1</v>
      </c>
      <c r="E29" s="5">
        <v>8</v>
      </c>
      <c r="F29" s="6">
        <v>0</v>
      </c>
      <c r="G29" s="5">
        <v>18</v>
      </c>
      <c r="H29" s="6">
        <f t="shared" si="11"/>
        <v>0.38297872340425532</v>
      </c>
      <c r="I29" s="5">
        <v>19</v>
      </c>
      <c r="J29" s="6">
        <f t="shared" si="12"/>
        <v>0.40425531914893614</v>
      </c>
      <c r="K29" s="5">
        <v>2</v>
      </c>
      <c r="L29" s="6">
        <f t="shared" si="13"/>
        <v>4.2553191489361701E-2</v>
      </c>
      <c r="M29" s="18">
        <f t="shared" si="14"/>
        <v>3.6808510638297873</v>
      </c>
      <c r="N29" s="18">
        <v>25</v>
      </c>
      <c r="O29" s="19">
        <f t="shared" si="15"/>
        <v>0.95744680851063835</v>
      </c>
      <c r="P29" s="19">
        <f t="shared" si="16"/>
        <v>0.55319148936170215</v>
      </c>
      <c r="Q29" t="s">
        <v>56</v>
      </c>
    </row>
    <row r="30" spans="1:17" ht="18.75" x14ac:dyDescent="0.3">
      <c r="A30" s="7" t="s">
        <v>13</v>
      </c>
      <c r="B30" s="7">
        <f>SUM(B22:B29)</f>
        <v>428</v>
      </c>
      <c r="C30" s="8">
        <f>SUM(C22:C29)</f>
        <v>428</v>
      </c>
      <c r="D30" s="12">
        <f>C30/B30</f>
        <v>1</v>
      </c>
      <c r="E30" s="8">
        <f>SUM(E22:E29)</f>
        <v>122</v>
      </c>
      <c r="F30" s="13">
        <f>E30/C30</f>
        <v>0.28504672897196259</v>
      </c>
      <c r="G30" s="8">
        <f>SUM(G22:G29)</f>
        <v>165</v>
      </c>
      <c r="H30" s="13">
        <f t="shared" si="11"/>
        <v>0.3855140186915888</v>
      </c>
      <c r="I30" s="8">
        <f>SUM(I22:I29)</f>
        <v>129</v>
      </c>
      <c r="J30" s="13">
        <f t="shared" si="12"/>
        <v>0.30140186915887851</v>
      </c>
      <c r="K30" s="8">
        <f>SUM(K22:K29)</f>
        <v>12</v>
      </c>
      <c r="L30" s="13">
        <f t="shared" si="13"/>
        <v>2.8037383177570093E-2</v>
      </c>
      <c r="M30" s="9">
        <f t="shared" si="14"/>
        <v>3.9275700934579438</v>
      </c>
      <c r="N30" s="9">
        <f>AVERAGE(N22:N29)</f>
        <v>25.75</v>
      </c>
      <c r="O30" s="12">
        <f t="shared" si="15"/>
        <v>0.9719626168224299</v>
      </c>
      <c r="P30" s="12">
        <f t="shared" si="16"/>
        <v>0.67056074766355145</v>
      </c>
    </row>
    <row r="31" spans="1:17" ht="18.75" x14ac:dyDescent="0.3">
      <c r="A31" s="10" t="s">
        <v>14</v>
      </c>
      <c r="B31" s="10">
        <v>28537</v>
      </c>
      <c r="C31" s="10">
        <v>28461</v>
      </c>
      <c r="D31" s="14">
        <f>C31/B31</f>
        <v>0.99733679083295368</v>
      </c>
      <c r="E31" s="10">
        <v>7462</v>
      </c>
      <c r="F31" s="15">
        <f>E31/C31</f>
        <v>0.2621833386037033</v>
      </c>
      <c r="G31" s="10">
        <v>9999</v>
      </c>
      <c r="H31" s="15">
        <f t="shared" si="11"/>
        <v>0.35132286286497311</v>
      </c>
      <c r="I31" s="10">
        <v>9834</v>
      </c>
      <c r="J31" s="15">
        <f t="shared" si="12"/>
        <v>0.34552545588700329</v>
      </c>
      <c r="K31" s="10">
        <v>1157</v>
      </c>
      <c r="L31" s="15">
        <f t="shared" si="13"/>
        <v>4.0652120445521946E-2</v>
      </c>
      <c r="M31" s="16">
        <f t="shared" si="14"/>
        <v>3.8340887530304628</v>
      </c>
      <c r="N31" s="10"/>
      <c r="O31" s="14">
        <f t="shared" si="15"/>
        <v>0.95934787955447809</v>
      </c>
      <c r="P31" s="14">
        <f t="shared" si="16"/>
        <v>0.6135062014686764</v>
      </c>
    </row>
    <row r="34" spans="1:16" ht="18.75" x14ac:dyDescent="0.3">
      <c r="A34" s="36" t="s">
        <v>19</v>
      </c>
      <c r="B34" s="36"/>
      <c r="C34" s="36"/>
      <c r="D34" s="1">
        <v>45103</v>
      </c>
      <c r="E34" t="s">
        <v>72</v>
      </c>
    </row>
    <row r="36" spans="1:16" ht="18.75" x14ac:dyDescent="0.25">
      <c r="A36" s="37" t="s">
        <v>1</v>
      </c>
      <c r="B36" s="38" t="s">
        <v>2</v>
      </c>
      <c r="C36" s="40" t="s">
        <v>3</v>
      </c>
      <c r="D36" s="40"/>
      <c r="E36" s="41">
        <v>5</v>
      </c>
      <c r="F36" s="42"/>
      <c r="G36" s="41">
        <v>4</v>
      </c>
      <c r="H36" s="42"/>
      <c r="I36" s="41">
        <v>3</v>
      </c>
      <c r="J36" s="42"/>
      <c r="K36" s="41">
        <v>2</v>
      </c>
      <c r="L36" s="42"/>
      <c r="M36" s="34" t="s">
        <v>4</v>
      </c>
      <c r="N36" s="34" t="s">
        <v>5</v>
      </c>
      <c r="O36" s="34" t="s">
        <v>6</v>
      </c>
      <c r="P36" s="34" t="s">
        <v>7</v>
      </c>
    </row>
    <row r="37" spans="1:16" ht="37.5" x14ac:dyDescent="0.25">
      <c r="A37" s="37"/>
      <c r="B37" s="39"/>
      <c r="C37" s="2" t="s">
        <v>8</v>
      </c>
      <c r="D37" s="2" t="s">
        <v>9</v>
      </c>
      <c r="E37" s="3" t="s">
        <v>8</v>
      </c>
      <c r="F37" s="3" t="s">
        <v>9</v>
      </c>
      <c r="G37" s="3" t="s">
        <v>8</v>
      </c>
      <c r="H37" s="3" t="s">
        <v>9</v>
      </c>
      <c r="I37" s="3" t="s">
        <v>8</v>
      </c>
      <c r="J37" s="3" t="s">
        <v>9</v>
      </c>
      <c r="K37" s="3" t="s">
        <v>8</v>
      </c>
      <c r="L37" s="3" t="s">
        <v>9</v>
      </c>
      <c r="M37" s="35"/>
      <c r="N37" s="35"/>
      <c r="O37" s="35"/>
      <c r="P37" s="35"/>
    </row>
    <row r="38" spans="1:16" ht="18.75" x14ac:dyDescent="0.3">
      <c r="A38" s="4" t="s">
        <v>10</v>
      </c>
      <c r="B38" s="27"/>
      <c r="C38" s="28">
        <f>E38+G38+I38+K38</f>
        <v>0</v>
      </c>
      <c r="D38" s="29" t="e">
        <f t="shared" ref="D38:D45" si="18">C38/B38</f>
        <v>#DIV/0!</v>
      </c>
      <c r="E38" s="28"/>
      <c r="F38" s="30" t="e">
        <f t="shared" ref="F38:F44" si="19">E38/$C38</f>
        <v>#DIV/0!</v>
      </c>
      <c r="G38" s="28"/>
      <c r="H38" s="30" t="e">
        <f t="shared" ref="H38:H47" si="20">G38/$C38</f>
        <v>#DIV/0!</v>
      </c>
      <c r="I38" s="28"/>
      <c r="J38" s="30" t="e">
        <f t="shared" ref="J38:J47" si="21">I38/$C38</f>
        <v>#DIV/0!</v>
      </c>
      <c r="K38" s="28"/>
      <c r="L38" s="30" t="e">
        <f t="shared" ref="L38:L47" si="22">K38/$C38</f>
        <v>#DIV/0!</v>
      </c>
      <c r="M38" s="31" t="e">
        <f t="shared" ref="M38:M47" si="23" xml:space="preserve"> (E38*5+G38*4+I38*3+K38*2)/C38</f>
        <v>#DIV/0!</v>
      </c>
      <c r="N38" s="31"/>
      <c r="O38" s="32" t="e">
        <f t="shared" ref="O38:O47" si="24">(C38-K38)/C38</f>
        <v>#DIV/0!</v>
      </c>
      <c r="P38" s="32" t="e">
        <f t="shared" ref="P38:P47" si="25">(E38+G38)/C38</f>
        <v>#DIV/0!</v>
      </c>
    </row>
    <row r="39" spans="1:16" ht="18.75" x14ac:dyDescent="0.3">
      <c r="A39" s="4" t="s">
        <v>11</v>
      </c>
      <c r="B39" s="4"/>
      <c r="C39" s="5">
        <f t="shared" ref="C39:C45" si="26">E39+G39+I39+K39</f>
        <v>1</v>
      </c>
      <c r="D39" s="17" t="e">
        <f t="shared" si="18"/>
        <v>#DIV/0!</v>
      </c>
      <c r="E39" s="5">
        <v>1</v>
      </c>
      <c r="F39" s="6">
        <f t="shared" si="19"/>
        <v>1</v>
      </c>
      <c r="G39" s="5">
        <v>0</v>
      </c>
      <c r="H39" s="6">
        <f t="shared" si="20"/>
        <v>0</v>
      </c>
      <c r="I39" s="5">
        <v>0</v>
      </c>
      <c r="J39" s="6">
        <f t="shared" si="21"/>
        <v>0</v>
      </c>
      <c r="K39" s="5">
        <v>0</v>
      </c>
      <c r="L39" s="6">
        <f t="shared" si="22"/>
        <v>0</v>
      </c>
      <c r="M39" s="18">
        <f t="shared" si="23"/>
        <v>5</v>
      </c>
      <c r="N39" s="18">
        <v>30</v>
      </c>
      <c r="O39" s="19">
        <f t="shared" si="24"/>
        <v>1</v>
      </c>
      <c r="P39" s="19">
        <f t="shared" si="25"/>
        <v>1</v>
      </c>
    </row>
    <row r="40" spans="1:16" ht="18.75" x14ac:dyDescent="0.3">
      <c r="A40" s="4" t="s">
        <v>15</v>
      </c>
      <c r="B40" s="4">
        <v>1</v>
      </c>
      <c r="C40" s="5">
        <f t="shared" si="26"/>
        <v>1</v>
      </c>
      <c r="D40" s="17">
        <f t="shared" si="18"/>
        <v>1</v>
      </c>
      <c r="E40" s="5">
        <v>1</v>
      </c>
      <c r="F40" s="6">
        <f t="shared" si="19"/>
        <v>1</v>
      </c>
      <c r="G40" s="5">
        <v>0</v>
      </c>
      <c r="H40" s="6">
        <f t="shared" si="20"/>
        <v>0</v>
      </c>
      <c r="I40" s="5">
        <v>0</v>
      </c>
      <c r="J40" s="6">
        <f t="shared" si="21"/>
        <v>0</v>
      </c>
      <c r="K40" s="5">
        <v>0</v>
      </c>
      <c r="L40" s="6">
        <f t="shared" si="22"/>
        <v>0</v>
      </c>
      <c r="M40" s="18">
        <f t="shared" si="23"/>
        <v>5</v>
      </c>
      <c r="N40" s="18">
        <v>31</v>
      </c>
      <c r="O40" s="19">
        <f t="shared" si="24"/>
        <v>1</v>
      </c>
      <c r="P40" s="19">
        <f t="shared" si="25"/>
        <v>1</v>
      </c>
    </row>
    <row r="41" spans="1:16" ht="18.75" x14ac:dyDescent="0.3">
      <c r="A41" s="4" t="s">
        <v>16</v>
      </c>
      <c r="B41" s="4">
        <v>1</v>
      </c>
      <c r="C41" s="5">
        <f t="shared" si="26"/>
        <v>1</v>
      </c>
      <c r="D41" s="17">
        <f t="shared" si="18"/>
        <v>1</v>
      </c>
      <c r="E41" s="5">
        <v>1</v>
      </c>
      <c r="F41" s="6">
        <f t="shared" si="19"/>
        <v>1</v>
      </c>
      <c r="G41" s="5">
        <v>0</v>
      </c>
      <c r="H41" s="6">
        <f t="shared" si="20"/>
        <v>0</v>
      </c>
      <c r="I41" s="5">
        <v>0</v>
      </c>
      <c r="J41" s="6">
        <f t="shared" si="21"/>
        <v>0</v>
      </c>
      <c r="K41" s="5">
        <v>0</v>
      </c>
      <c r="L41" s="6">
        <f t="shared" si="22"/>
        <v>0</v>
      </c>
      <c r="M41" s="18">
        <f t="shared" si="23"/>
        <v>5</v>
      </c>
      <c r="N41" s="18">
        <v>31</v>
      </c>
      <c r="O41" s="19">
        <f t="shared" si="24"/>
        <v>1</v>
      </c>
      <c r="P41" s="19">
        <f t="shared" si="25"/>
        <v>1</v>
      </c>
    </row>
    <row r="42" spans="1:16" ht="18.75" x14ac:dyDescent="0.3">
      <c r="A42" s="4" t="s">
        <v>12</v>
      </c>
      <c r="B42" s="4">
        <v>1</v>
      </c>
      <c r="C42" s="5">
        <f t="shared" si="26"/>
        <v>1</v>
      </c>
      <c r="D42" s="17">
        <f t="shared" si="18"/>
        <v>1</v>
      </c>
      <c r="E42" s="5">
        <v>0</v>
      </c>
      <c r="F42" s="6">
        <f t="shared" si="19"/>
        <v>0</v>
      </c>
      <c r="G42" s="5">
        <v>0</v>
      </c>
      <c r="H42" s="6">
        <f t="shared" si="20"/>
        <v>0</v>
      </c>
      <c r="I42" s="5">
        <v>1</v>
      </c>
      <c r="J42" s="6">
        <f t="shared" si="21"/>
        <v>1</v>
      </c>
      <c r="K42" s="5">
        <v>0</v>
      </c>
      <c r="L42" s="6">
        <f t="shared" si="22"/>
        <v>0</v>
      </c>
      <c r="M42" s="18">
        <f t="shared" si="23"/>
        <v>3</v>
      </c>
      <c r="N42" s="18">
        <v>25</v>
      </c>
      <c r="O42" s="19">
        <f t="shared" si="24"/>
        <v>1</v>
      </c>
      <c r="P42" s="19">
        <f t="shared" si="25"/>
        <v>0</v>
      </c>
    </row>
    <row r="43" spans="1:16" ht="18.75" x14ac:dyDescent="0.3">
      <c r="A43" s="4" t="s">
        <v>17</v>
      </c>
      <c r="B43" s="27"/>
      <c r="C43" s="28">
        <f t="shared" si="26"/>
        <v>0</v>
      </c>
      <c r="D43" s="29" t="e">
        <f t="shared" si="18"/>
        <v>#DIV/0!</v>
      </c>
      <c r="E43" s="28"/>
      <c r="F43" s="30" t="e">
        <f t="shared" si="19"/>
        <v>#DIV/0!</v>
      </c>
      <c r="G43" s="28"/>
      <c r="H43" s="30" t="e">
        <f t="shared" si="20"/>
        <v>#DIV/0!</v>
      </c>
      <c r="I43" s="28"/>
      <c r="J43" s="30" t="e">
        <f t="shared" si="21"/>
        <v>#DIV/0!</v>
      </c>
      <c r="K43" s="28"/>
      <c r="L43" s="30" t="e">
        <f t="shared" si="22"/>
        <v>#DIV/0!</v>
      </c>
      <c r="M43" s="31" t="e">
        <f t="shared" si="23"/>
        <v>#DIV/0!</v>
      </c>
      <c r="N43" s="31"/>
      <c r="O43" s="32" t="e">
        <f t="shared" si="24"/>
        <v>#DIV/0!</v>
      </c>
      <c r="P43" s="32" t="e">
        <f t="shared" si="25"/>
        <v>#DIV/0!</v>
      </c>
    </row>
    <row r="44" spans="1:16" ht="18.75" x14ac:dyDescent="0.3">
      <c r="A44" s="4" t="s">
        <v>18</v>
      </c>
      <c r="B44" s="4">
        <v>3</v>
      </c>
      <c r="C44" s="5">
        <f t="shared" si="26"/>
        <v>3</v>
      </c>
      <c r="D44" s="17">
        <f t="shared" si="18"/>
        <v>1</v>
      </c>
      <c r="E44" s="5">
        <v>2</v>
      </c>
      <c r="F44" s="6">
        <f t="shared" si="19"/>
        <v>0.66666666666666663</v>
      </c>
      <c r="G44" s="5">
        <v>0</v>
      </c>
      <c r="H44" s="6">
        <f t="shared" si="20"/>
        <v>0</v>
      </c>
      <c r="I44" s="5">
        <v>1</v>
      </c>
      <c r="J44" s="6">
        <f t="shared" si="21"/>
        <v>0.33333333333333331</v>
      </c>
      <c r="K44" s="5">
        <v>0</v>
      </c>
      <c r="L44" s="6">
        <f t="shared" si="22"/>
        <v>0</v>
      </c>
      <c r="M44" s="18">
        <f t="shared" si="23"/>
        <v>4.333333333333333</v>
      </c>
      <c r="N44" s="18">
        <v>27</v>
      </c>
      <c r="O44" s="19">
        <f t="shared" si="24"/>
        <v>1</v>
      </c>
      <c r="P44" s="19">
        <f t="shared" si="25"/>
        <v>0.66666666666666663</v>
      </c>
    </row>
    <row r="45" spans="1:16" ht="18.75" x14ac:dyDescent="0.3">
      <c r="A45" s="4" t="s">
        <v>28</v>
      </c>
      <c r="B45" s="4">
        <v>2</v>
      </c>
      <c r="C45" s="5">
        <f t="shared" si="26"/>
        <v>2</v>
      </c>
      <c r="D45" s="17">
        <f t="shared" si="18"/>
        <v>1</v>
      </c>
      <c r="E45" s="5">
        <v>0</v>
      </c>
      <c r="F45" s="6">
        <v>0</v>
      </c>
      <c r="G45" s="5">
        <v>2</v>
      </c>
      <c r="H45" s="6">
        <f t="shared" si="20"/>
        <v>1</v>
      </c>
      <c r="I45" s="5">
        <v>0</v>
      </c>
      <c r="J45" s="6">
        <f t="shared" si="21"/>
        <v>0</v>
      </c>
      <c r="K45" s="5">
        <v>0</v>
      </c>
      <c r="L45" s="6">
        <f t="shared" si="22"/>
        <v>0</v>
      </c>
      <c r="M45" s="18">
        <f t="shared" si="23"/>
        <v>4</v>
      </c>
      <c r="N45" s="18">
        <v>23</v>
      </c>
      <c r="O45" s="19">
        <f t="shared" si="24"/>
        <v>1</v>
      </c>
      <c r="P45" s="19">
        <f t="shared" si="25"/>
        <v>1</v>
      </c>
    </row>
    <row r="46" spans="1:16" ht="18.75" x14ac:dyDescent="0.3">
      <c r="A46" s="7" t="s">
        <v>13</v>
      </c>
      <c r="B46" s="7">
        <f>SUM(B38:B45)</f>
        <v>8</v>
      </c>
      <c r="C46" s="8">
        <f>SUM(C38:C45)</f>
        <v>9</v>
      </c>
      <c r="D46" s="12">
        <f>C46/B46</f>
        <v>1.125</v>
      </c>
      <c r="E46" s="8">
        <f>SUM(E38:E45)</f>
        <v>5</v>
      </c>
      <c r="F46" s="13">
        <f>E46/C46</f>
        <v>0.55555555555555558</v>
      </c>
      <c r="G46" s="8">
        <f>SUM(G38:G45)</f>
        <v>2</v>
      </c>
      <c r="H46" s="13">
        <f t="shared" si="20"/>
        <v>0.22222222222222221</v>
      </c>
      <c r="I46" s="8">
        <f>SUM(I38:I45)</f>
        <v>2</v>
      </c>
      <c r="J46" s="13">
        <f t="shared" si="21"/>
        <v>0.22222222222222221</v>
      </c>
      <c r="K46" s="8">
        <f>SUM(K38:K45)</f>
        <v>0</v>
      </c>
      <c r="L46" s="13">
        <f t="shared" si="22"/>
        <v>0</v>
      </c>
      <c r="M46" s="9">
        <f t="shared" si="23"/>
        <v>4.333333333333333</v>
      </c>
      <c r="N46" s="9">
        <f>AVERAGE(N38:N45)</f>
        <v>27.833333333333332</v>
      </c>
      <c r="O46" s="12">
        <f t="shared" si="24"/>
        <v>1</v>
      </c>
      <c r="P46" s="12">
        <f t="shared" si="25"/>
        <v>0.77777777777777779</v>
      </c>
    </row>
    <row r="47" spans="1:16" ht="18.75" x14ac:dyDescent="0.3">
      <c r="A47" s="10" t="s">
        <v>14</v>
      </c>
      <c r="B47" s="10">
        <v>683</v>
      </c>
      <c r="C47" s="10">
        <v>669</v>
      </c>
      <c r="D47" s="14">
        <f>C47/B47</f>
        <v>0.97950219619326506</v>
      </c>
      <c r="E47" s="10">
        <v>67</v>
      </c>
      <c r="F47" s="15">
        <f>E47/C47</f>
        <v>0.10014947683109118</v>
      </c>
      <c r="G47" s="10">
        <v>124</v>
      </c>
      <c r="H47" s="15">
        <f t="shared" si="20"/>
        <v>0.18535127055306427</v>
      </c>
      <c r="I47" s="10">
        <v>423</v>
      </c>
      <c r="J47" s="15">
        <f t="shared" si="21"/>
        <v>0.63228699551569512</v>
      </c>
      <c r="K47" s="10">
        <v>54</v>
      </c>
      <c r="L47" s="15">
        <f t="shared" si="22"/>
        <v>8.0717488789237665E-2</v>
      </c>
      <c r="M47" s="16">
        <f t="shared" si="23"/>
        <v>3.3004484304932737</v>
      </c>
      <c r="N47" s="10"/>
      <c r="O47" s="14">
        <f t="shared" si="24"/>
        <v>0.91928251121076232</v>
      </c>
      <c r="P47" s="14">
        <f t="shared" si="25"/>
        <v>0.28550074738415543</v>
      </c>
    </row>
    <row r="50" spans="1:17" ht="18.75" x14ac:dyDescent="0.3">
      <c r="A50" s="36" t="s">
        <v>19</v>
      </c>
      <c r="B50" s="36"/>
      <c r="C50" s="36"/>
      <c r="D50" s="1" t="s">
        <v>66</v>
      </c>
    </row>
    <row r="52" spans="1:17" ht="18.75" x14ac:dyDescent="0.25">
      <c r="A52" s="37" t="s">
        <v>1</v>
      </c>
      <c r="B52" s="38" t="s">
        <v>2</v>
      </c>
      <c r="C52" s="40" t="s">
        <v>3</v>
      </c>
      <c r="D52" s="40"/>
      <c r="E52" s="41">
        <v>5</v>
      </c>
      <c r="F52" s="42"/>
      <c r="G52" s="41">
        <v>4</v>
      </c>
      <c r="H52" s="42"/>
      <c r="I52" s="41">
        <v>3</v>
      </c>
      <c r="J52" s="42"/>
      <c r="K52" s="41">
        <v>2</v>
      </c>
      <c r="L52" s="42"/>
      <c r="M52" s="34" t="s">
        <v>4</v>
      </c>
      <c r="N52" s="34" t="s">
        <v>5</v>
      </c>
      <c r="O52" s="34" t="s">
        <v>6</v>
      </c>
      <c r="P52" s="34" t="s">
        <v>7</v>
      </c>
    </row>
    <row r="53" spans="1:17" ht="37.5" x14ac:dyDescent="0.25">
      <c r="A53" s="37"/>
      <c r="B53" s="39"/>
      <c r="C53" s="2" t="s">
        <v>8</v>
      </c>
      <c r="D53" s="2" t="s">
        <v>9</v>
      </c>
      <c r="E53" s="3" t="s">
        <v>8</v>
      </c>
      <c r="F53" s="3" t="s">
        <v>9</v>
      </c>
      <c r="G53" s="3" t="s">
        <v>8</v>
      </c>
      <c r="H53" s="3" t="s">
        <v>9</v>
      </c>
      <c r="I53" s="3" t="s">
        <v>8</v>
      </c>
      <c r="J53" s="3" t="s">
        <v>9</v>
      </c>
      <c r="K53" s="3" t="s">
        <v>8</v>
      </c>
      <c r="L53" s="3" t="s">
        <v>9</v>
      </c>
      <c r="M53" s="35"/>
      <c r="N53" s="35"/>
      <c r="O53" s="35"/>
      <c r="P53" s="35"/>
    </row>
    <row r="54" spans="1:17" ht="18.75" x14ac:dyDescent="0.3">
      <c r="A54" s="4" t="s">
        <v>10</v>
      </c>
      <c r="B54" s="4">
        <v>43</v>
      </c>
      <c r="C54" s="5">
        <f>E54+G54+I54+K54</f>
        <v>43</v>
      </c>
      <c r="D54" s="17">
        <f t="shared" ref="D54:D61" si="27">C54/B54</f>
        <v>1</v>
      </c>
      <c r="E54" s="5">
        <v>21</v>
      </c>
      <c r="F54" s="6">
        <f t="shared" ref="F54:F60" si="28">E54/$C54</f>
        <v>0.48837209302325579</v>
      </c>
      <c r="G54" s="5">
        <v>15</v>
      </c>
      <c r="H54" s="6">
        <f t="shared" ref="H54:H63" si="29">G54/$C54</f>
        <v>0.34883720930232559</v>
      </c>
      <c r="I54" s="5">
        <v>7</v>
      </c>
      <c r="J54" s="6">
        <f t="shared" ref="J54:J63" si="30">I54/$C54</f>
        <v>0.16279069767441862</v>
      </c>
      <c r="K54" s="5">
        <v>0</v>
      </c>
      <c r="L54" s="6">
        <f t="shared" ref="L54:L63" si="31">K54/$C54</f>
        <v>0</v>
      </c>
      <c r="M54" s="18">
        <f t="shared" ref="M54:M63" si="32" xml:space="preserve"> (E54*5+G54*4+I54*3+K54*2)/C54</f>
        <v>4.3255813953488369</v>
      </c>
      <c r="N54" s="18">
        <v>29</v>
      </c>
      <c r="O54" s="19">
        <f t="shared" ref="O54:O63" si="33">(C54-K54)/C54</f>
        <v>1</v>
      </c>
      <c r="P54" s="19">
        <f t="shared" ref="P54:P63" si="34">(E54+G54)/C54</f>
        <v>0.83720930232558144</v>
      </c>
    </row>
    <row r="55" spans="1:17" ht="18.75" x14ac:dyDescent="0.3">
      <c r="A55" s="4" t="s">
        <v>11</v>
      </c>
      <c r="B55" s="4">
        <v>56</v>
      </c>
      <c r="C55" s="5">
        <f t="shared" ref="C55:C61" si="35">E55+G55+I55+K55</f>
        <v>56</v>
      </c>
      <c r="D55" s="17">
        <f t="shared" si="27"/>
        <v>1</v>
      </c>
      <c r="E55" s="5">
        <v>17</v>
      </c>
      <c r="F55" s="6">
        <f t="shared" si="28"/>
        <v>0.30357142857142855</v>
      </c>
      <c r="G55" s="5">
        <v>23</v>
      </c>
      <c r="H55" s="6">
        <f t="shared" si="29"/>
        <v>0.4107142857142857</v>
      </c>
      <c r="I55" s="5">
        <v>15</v>
      </c>
      <c r="J55" s="6">
        <f t="shared" si="30"/>
        <v>0.26785714285714285</v>
      </c>
      <c r="K55" s="5">
        <v>1</v>
      </c>
      <c r="L55" s="6">
        <f t="shared" si="31"/>
        <v>1.7857142857142856E-2</v>
      </c>
      <c r="M55" s="18">
        <f t="shared" si="32"/>
        <v>4</v>
      </c>
      <c r="N55" s="18">
        <v>28</v>
      </c>
      <c r="O55" s="19">
        <f t="shared" si="33"/>
        <v>0.9821428571428571</v>
      </c>
      <c r="P55" s="19">
        <f t="shared" si="34"/>
        <v>0.7142857142857143</v>
      </c>
      <c r="Q55" t="s">
        <v>75</v>
      </c>
    </row>
    <row r="56" spans="1:17" ht="18.75" x14ac:dyDescent="0.3">
      <c r="A56" s="4" t="s">
        <v>15</v>
      </c>
      <c r="B56" s="4">
        <v>62</v>
      </c>
      <c r="C56" s="5">
        <f t="shared" si="35"/>
        <v>62</v>
      </c>
      <c r="D56" s="17">
        <f t="shared" si="27"/>
        <v>1</v>
      </c>
      <c r="E56" s="5">
        <v>21</v>
      </c>
      <c r="F56" s="6">
        <f t="shared" si="28"/>
        <v>0.33870967741935482</v>
      </c>
      <c r="G56" s="5">
        <v>23</v>
      </c>
      <c r="H56" s="6">
        <f t="shared" si="29"/>
        <v>0.37096774193548387</v>
      </c>
      <c r="I56" s="5">
        <v>18</v>
      </c>
      <c r="J56" s="6">
        <f t="shared" si="30"/>
        <v>0.29032258064516131</v>
      </c>
      <c r="K56" s="5">
        <v>0</v>
      </c>
      <c r="L56" s="6">
        <f t="shared" si="31"/>
        <v>0</v>
      </c>
      <c r="M56" s="18">
        <f t="shared" si="32"/>
        <v>4.0483870967741939</v>
      </c>
      <c r="N56" s="18">
        <v>28.5</v>
      </c>
      <c r="O56" s="19">
        <f t="shared" si="33"/>
        <v>1</v>
      </c>
      <c r="P56" s="19">
        <f t="shared" si="34"/>
        <v>0.70967741935483875</v>
      </c>
    </row>
    <row r="57" spans="1:17" ht="18.75" x14ac:dyDescent="0.3">
      <c r="A57" s="4" t="s">
        <v>16</v>
      </c>
      <c r="B57" s="4">
        <v>75</v>
      </c>
      <c r="C57" s="5">
        <f t="shared" si="35"/>
        <v>75</v>
      </c>
      <c r="D57" s="17">
        <f t="shared" si="27"/>
        <v>1</v>
      </c>
      <c r="E57" s="5">
        <v>28</v>
      </c>
      <c r="F57" s="6">
        <f t="shared" si="28"/>
        <v>0.37333333333333335</v>
      </c>
      <c r="G57" s="5">
        <v>30</v>
      </c>
      <c r="H57" s="6">
        <f t="shared" si="29"/>
        <v>0.4</v>
      </c>
      <c r="I57" s="5">
        <v>17</v>
      </c>
      <c r="J57" s="6">
        <f t="shared" si="30"/>
        <v>0.22666666666666666</v>
      </c>
      <c r="K57" s="5">
        <v>0</v>
      </c>
      <c r="L57" s="6">
        <f t="shared" si="31"/>
        <v>0</v>
      </c>
      <c r="M57" s="18">
        <f t="shared" si="32"/>
        <v>4.1466666666666665</v>
      </c>
      <c r="N57" s="18">
        <v>29</v>
      </c>
      <c r="O57" s="19">
        <f t="shared" si="33"/>
        <v>1</v>
      </c>
      <c r="P57" s="19">
        <f t="shared" si="34"/>
        <v>0.77333333333333332</v>
      </c>
    </row>
    <row r="58" spans="1:17" ht="18.75" x14ac:dyDescent="0.3">
      <c r="A58" s="4" t="s">
        <v>12</v>
      </c>
      <c r="B58" s="4">
        <v>80</v>
      </c>
      <c r="C58" s="5">
        <f t="shared" si="35"/>
        <v>80</v>
      </c>
      <c r="D58" s="17">
        <f t="shared" si="27"/>
        <v>1</v>
      </c>
      <c r="E58" s="5">
        <v>18</v>
      </c>
      <c r="F58" s="6">
        <f t="shared" si="28"/>
        <v>0.22500000000000001</v>
      </c>
      <c r="G58" s="5">
        <v>39</v>
      </c>
      <c r="H58" s="6">
        <f t="shared" si="29"/>
        <v>0.48749999999999999</v>
      </c>
      <c r="I58" s="5">
        <v>22</v>
      </c>
      <c r="J58" s="6">
        <f t="shared" si="30"/>
        <v>0.27500000000000002</v>
      </c>
      <c r="K58" s="5">
        <v>1</v>
      </c>
      <c r="L58" s="6">
        <f t="shared" si="31"/>
        <v>1.2500000000000001E-2</v>
      </c>
      <c r="M58" s="18">
        <f t="shared" si="32"/>
        <v>3.9249999999999998</v>
      </c>
      <c r="N58" s="18">
        <v>25.5</v>
      </c>
      <c r="O58" s="19">
        <f t="shared" si="33"/>
        <v>0.98750000000000004</v>
      </c>
      <c r="P58" s="19">
        <f t="shared" si="34"/>
        <v>0.71250000000000002</v>
      </c>
      <c r="Q58" t="s">
        <v>74</v>
      </c>
    </row>
    <row r="59" spans="1:17" ht="18.75" x14ac:dyDescent="0.3">
      <c r="A59" s="4" t="s">
        <v>17</v>
      </c>
      <c r="B59" s="4">
        <v>22</v>
      </c>
      <c r="C59" s="5">
        <f t="shared" si="35"/>
        <v>22</v>
      </c>
      <c r="D59" s="17">
        <f t="shared" si="27"/>
        <v>1</v>
      </c>
      <c r="E59" s="5">
        <v>5</v>
      </c>
      <c r="F59" s="6">
        <f t="shared" si="28"/>
        <v>0.22727272727272727</v>
      </c>
      <c r="G59" s="5">
        <v>7</v>
      </c>
      <c r="H59" s="6">
        <f t="shared" si="29"/>
        <v>0.31818181818181818</v>
      </c>
      <c r="I59" s="5">
        <v>10</v>
      </c>
      <c r="J59" s="6">
        <f t="shared" si="30"/>
        <v>0.45454545454545453</v>
      </c>
      <c r="K59" s="5">
        <v>0</v>
      </c>
      <c r="L59" s="6">
        <f t="shared" si="31"/>
        <v>0</v>
      </c>
      <c r="M59" s="18">
        <f t="shared" si="32"/>
        <v>3.7727272727272729</v>
      </c>
      <c r="N59" s="18">
        <v>25</v>
      </c>
      <c r="O59" s="19">
        <f t="shared" si="33"/>
        <v>1</v>
      </c>
      <c r="P59" s="19">
        <f t="shared" si="34"/>
        <v>0.54545454545454541</v>
      </c>
    </row>
    <row r="60" spans="1:17" ht="18.75" x14ac:dyDescent="0.3">
      <c r="A60" s="4" t="s">
        <v>18</v>
      </c>
      <c r="B60" s="4">
        <v>43</v>
      </c>
      <c r="C60" s="5">
        <f t="shared" si="35"/>
        <v>43</v>
      </c>
      <c r="D60" s="17">
        <f t="shared" si="27"/>
        <v>1</v>
      </c>
      <c r="E60" s="5">
        <v>9</v>
      </c>
      <c r="F60" s="6">
        <f t="shared" si="28"/>
        <v>0.20930232558139536</v>
      </c>
      <c r="G60" s="5">
        <v>10</v>
      </c>
      <c r="H60" s="6">
        <f t="shared" si="29"/>
        <v>0.23255813953488372</v>
      </c>
      <c r="I60" s="5">
        <v>23</v>
      </c>
      <c r="J60" s="6">
        <f t="shared" si="30"/>
        <v>0.53488372093023251</v>
      </c>
      <c r="K60" s="5">
        <v>1</v>
      </c>
      <c r="L60" s="6">
        <f t="shared" si="31"/>
        <v>2.3255813953488372E-2</v>
      </c>
      <c r="M60" s="18">
        <f t="shared" si="32"/>
        <v>3.6279069767441858</v>
      </c>
      <c r="N60" s="18">
        <v>24</v>
      </c>
      <c r="O60" s="19">
        <f t="shared" si="33"/>
        <v>0.97674418604651159</v>
      </c>
      <c r="P60" s="19">
        <f t="shared" si="34"/>
        <v>0.44186046511627908</v>
      </c>
      <c r="Q60" t="s">
        <v>73</v>
      </c>
    </row>
    <row r="61" spans="1:17" ht="18.75" x14ac:dyDescent="0.3">
      <c r="A61" s="4" t="s">
        <v>28</v>
      </c>
      <c r="B61" s="4">
        <v>47</v>
      </c>
      <c r="C61" s="5">
        <f t="shared" si="35"/>
        <v>47</v>
      </c>
      <c r="D61" s="17">
        <f t="shared" si="27"/>
        <v>1</v>
      </c>
      <c r="E61" s="5">
        <v>8</v>
      </c>
      <c r="F61" s="6">
        <v>0</v>
      </c>
      <c r="G61" s="5">
        <v>20</v>
      </c>
      <c r="H61" s="6">
        <f t="shared" si="29"/>
        <v>0.42553191489361702</v>
      </c>
      <c r="I61" s="5">
        <v>19</v>
      </c>
      <c r="J61" s="6">
        <f t="shared" si="30"/>
        <v>0.40425531914893614</v>
      </c>
      <c r="K61" s="5"/>
      <c r="L61" s="6">
        <f t="shared" si="31"/>
        <v>0</v>
      </c>
      <c r="M61" s="18">
        <f t="shared" si="32"/>
        <v>3.7659574468085109</v>
      </c>
      <c r="N61" s="18">
        <v>24</v>
      </c>
      <c r="O61" s="19">
        <f t="shared" si="33"/>
        <v>1</v>
      </c>
      <c r="P61" s="19">
        <f t="shared" si="34"/>
        <v>0.5957446808510638</v>
      </c>
    </row>
    <row r="62" spans="1:17" ht="18.75" x14ac:dyDescent="0.3">
      <c r="A62" s="7" t="s">
        <v>13</v>
      </c>
      <c r="B62" s="7">
        <f>SUM(B54:B61)</f>
        <v>428</v>
      </c>
      <c r="C62" s="8">
        <f>SUM(C54:C61)</f>
        <v>428</v>
      </c>
      <c r="D62" s="12">
        <f>C62/B62</f>
        <v>1</v>
      </c>
      <c r="E62" s="8">
        <f>SUM(E54:E61)</f>
        <v>127</v>
      </c>
      <c r="F62" s="13">
        <f>E62/C62</f>
        <v>0.29672897196261683</v>
      </c>
      <c r="G62" s="8">
        <f>SUM(G54:G61)</f>
        <v>167</v>
      </c>
      <c r="H62" s="13">
        <f t="shared" si="29"/>
        <v>0.39018691588785048</v>
      </c>
      <c r="I62" s="8">
        <f>SUM(I54:I61)</f>
        <v>131</v>
      </c>
      <c r="J62" s="13">
        <f t="shared" si="30"/>
        <v>0.30607476635514019</v>
      </c>
      <c r="K62" s="8">
        <f>SUM(K54:K61)</f>
        <v>3</v>
      </c>
      <c r="L62" s="13">
        <f t="shared" si="31"/>
        <v>7.0093457943925233E-3</v>
      </c>
      <c r="M62" s="9">
        <f t="shared" si="32"/>
        <v>3.9766355140186915</v>
      </c>
      <c r="N62" s="9">
        <f>AVERAGE(N54:N61)</f>
        <v>26.625</v>
      </c>
      <c r="O62" s="12">
        <f t="shared" si="33"/>
        <v>0.9929906542056075</v>
      </c>
      <c r="P62" s="12">
        <f t="shared" si="34"/>
        <v>0.68691588785046731</v>
      </c>
    </row>
    <row r="63" spans="1:17" ht="18.75" x14ac:dyDescent="0.3">
      <c r="A63" s="10" t="s">
        <v>14</v>
      </c>
      <c r="B63" s="10"/>
      <c r="C63" s="10"/>
      <c r="D63" s="14" t="e">
        <f>C63/B63</f>
        <v>#DIV/0!</v>
      </c>
      <c r="E63" s="10"/>
      <c r="F63" s="15" t="e">
        <f>E63/C63</f>
        <v>#DIV/0!</v>
      </c>
      <c r="G63" s="10"/>
      <c r="H63" s="15" t="e">
        <f t="shared" si="29"/>
        <v>#DIV/0!</v>
      </c>
      <c r="I63" s="10"/>
      <c r="J63" s="15" t="e">
        <f t="shared" si="30"/>
        <v>#DIV/0!</v>
      </c>
      <c r="K63" s="10"/>
      <c r="L63" s="15" t="e">
        <f t="shared" si="31"/>
        <v>#DIV/0!</v>
      </c>
      <c r="M63" s="16" t="e">
        <f t="shared" si="32"/>
        <v>#DIV/0!</v>
      </c>
      <c r="N63" s="10"/>
      <c r="O63" s="14" t="e">
        <f t="shared" si="33"/>
        <v>#DIV/0!</v>
      </c>
      <c r="P63" s="14" t="e">
        <f t="shared" si="34"/>
        <v>#DIV/0!</v>
      </c>
    </row>
  </sheetData>
  <mergeCells count="48"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P20:P21"/>
    <mergeCell ref="A18:C18"/>
    <mergeCell ref="I20:J20"/>
    <mergeCell ref="K20:L20"/>
    <mergeCell ref="M20:M21"/>
    <mergeCell ref="N20:N21"/>
    <mergeCell ref="O20:O21"/>
    <mergeCell ref="A20:A21"/>
    <mergeCell ref="B20:B21"/>
    <mergeCell ref="C20:D20"/>
    <mergeCell ref="E20:F20"/>
    <mergeCell ref="G20:H20"/>
    <mergeCell ref="K36:L36"/>
    <mergeCell ref="M36:M37"/>
    <mergeCell ref="N36:N37"/>
    <mergeCell ref="A34:C34"/>
    <mergeCell ref="A36:A37"/>
    <mergeCell ref="B36:B37"/>
    <mergeCell ref="C36:D36"/>
    <mergeCell ref="E36:F36"/>
    <mergeCell ref="O36:O37"/>
    <mergeCell ref="P36:P37"/>
    <mergeCell ref="A50:C50"/>
    <mergeCell ref="A52:A53"/>
    <mergeCell ref="B52:B53"/>
    <mergeCell ref="C52:D52"/>
    <mergeCell ref="E52:F52"/>
    <mergeCell ref="G52:H52"/>
    <mergeCell ref="I52:J52"/>
    <mergeCell ref="K52:L52"/>
    <mergeCell ref="M52:M53"/>
    <mergeCell ref="N52:N53"/>
    <mergeCell ref="O52:O53"/>
    <mergeCell ref="P52:P53"/>
    <mergeCell ref="G36:H36"/>
    <mergeCell ref="I36:J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Q64"/>
  <sheetViews>
    <sheetView topLeftCell="A13" zoomScale="70" zoomScaleNormal="70" workbookViewId="0">
      <selection activeCell="O38" sqref="O38:P45"/>
    </sheetView>
  </sheetViews>
  <sheetFormatPr defaultRowHeight="15" x14ac:dyDescent="0.25"/>
  <cols>
    <col min="1" max="1" width="14.28515625" customWidth="1"/>
    <col min="2" max="3" width="9.28515625" bestFit="1" customWidth="1"/>
    <col min="4" max="4" width="12.140625" customWidth="1"/>
    <col min="5" max="5" width="9.28515625" bestFit="1" customWidth="1"/>
    <col min="6" max="6" width="10.85546875" bestFit="1" customWidth="1"/>
    <col min="7" max="7" width="9.28515625" bestFit="1" customWidth="1"/>
    <col min="8" max="8" width="10.85546875" bestFit="1" customWidth="1"/>
    <col min="9" max="9" width="9.28515625" bestFit="1" customWidth="1"/>
    <col min="10" max="10" width="10.85546875" bestFit="1" customWidth="1"/>
    <col min="11" max="11" width="9.28515625" bestFit="1" customWidth="1"/>
    <col min="12" max="12" width="10.85546875" bestFit="1" customWidth="1"/>
    <col min="13" max="13" width="14.7109375" customWidth="1"/>
    <col min="14" max="14" width="9.28515625" bestFit="1" customWidth="1"/>
    <col min="15" max="15" width="13.42578125" customWidth="1"/>
    <col min="16" max="16" width="12.7109375" customWidth="1"/>
  </cols>
  <sheetData>
    <row r="1" spans="1:17" ht="18.75" x14ac:dyDescent="0.3">
      <c r="A1" s="36" t="s">
        <v>22</v>
      </c>
      <c r="B1" s="36"/>
      <c r="C1" s="36"/>
      <c r="D1" s="1">
        <v>45076</v>
      </c>
    </row>
    <row r="3" spans="1:17" ht="18.75" customHeight="1" x14ac:dyDescent="0.25">
      <c r="A3" s="37" t="s">
        <v>1</v>
      </c>
      <c r="B3" s="38" t="s">
        <v>2</v>
      </c>
      <c r="C3" s="40" t="s">
        <v>3</v>
      </c>
      <c r="D3" s="40"/>
      <c r="E3" s="41">
        <v>5</v>
      </c>
      <c r="F3" s="42"/>
      <c r="G3" s="41">
        <v>4</v>
      </c>
      <c r="H3" s="42"/>
      <c r="I3" s="41">
        <v>3</v>
      </c>
      <c r="J3" s="42"/>
      <c r="K3" s="41">
        <v>2</v>
      </c>
      <c r="L3" s="42"/>
      <c r="M3" s="34" t="s">
        <v>4</v>
      </c>
      <c r="N3" s="34" t="s">
        <v>5</v>
      </c>
      <c r="O3" s="34" t="s">
        <v>6</v>
      </c>
      <c r="P3" s="34" t="s">
        <v>7</v>
      </c>
    </row>
    <row r="4" spans="1:17" ht="37.5" x14ac:dyDescent="0.25">
      <c r="A4" s="37"/>
      <c r="B4" s="39"/>
      <c r="C4" s="2" t="s">
        <v>8</v>
      </c>
      <c r="D4" s="2" t="s">
        <v>9</v>
      </c>
      <c r="E4" s="3" t="s">
        <v>8</v>
      </c>
      <c r="F4" s="3" t="s">
        <v>9</v>
      </c>
      <c r="G4" s="3" t="s">
        <v>8</v>
      </c>
      <c r="H4" s="3" t="s">
        <v>9</v>
      </c>
      <c r="I4" s="3" t="s">
        <v>8</v>
      </c>
      <c r="J4" s="3" t="s">
        <v>9</v>
      </c>
      <c r="K4" s="3" t="s">
        <v>8</v>
      </c>
      <c r="L4" s="3" t="s">
        <v>9</v>
      </c>
      <c r="M4" s="35"/>
      <c r="N4" s="35"/>
      <c r="O4" s="35"/>
      <c r="P4" s="35"/>
    </row>
    <row r="5" spans="1:17" ht="18.75" x14ac:dyDescent="0.3">
      <c r="A5" s="4" t="s">
        <v>10</v>
      </c>
      <c r="B5" s="4">
        <v>8</v>
      </c>
      <c r="C5" s="5">
        <f>SUM(E5+G5+I5+K5)</f>
        <v>8</v>
      </c>
      <c r="D5" s="17">
        <f t="shared" ref="D5:D12" si="0">C5/B5</f>
        <v>1</v>
      </c>
      <c r="E5" s="5">
        <v>2</v>
      </c>
      <c r="F5" s="6">
        <f t="shared" ref="F5:F11" si="1">E5/$C5</f>
        <v>0.25</v>
      </c>
      <c r="G5" s="5">
        <v>4</v>
      </c>
      <c r="H5" s="6">
        <f t="shared" ref="H5:H14" si="2">G5/$C5</f>
        <v>0.5</v>
      </c>
      <c r="I5" s="5">
        <v>1</v>
      </c>
      <c r="J5" s="6">
        <f t="shared" ref="J5:J14" si="3">I5/$C5</f>
        <v>0.125</v>
      </c>
      <c r="K5" s="5">
        <v>1</v>
      </c>
      <c r="L5" s="6">
        <f t="shared" ref="L5:L14" si="4">K5/$C5</f>
        <v>0.125</v>
      </c>
      <c r="M5" s="18">
        <f t="shared" ref="M5:M14" si="5" xml:space="preserve"> (E5*5+G5*4+I5*3+K5*2)/C5</f>
        <v>3.875</v>
      </c>
      <c r="N5" s="18">
        <v>13</v>
      </c>
      <c r="O5" s="19">
        <f t="shared" ref="O5:O14" si="6">(C5-K5)/C5</f>
        <v>0.875</v>
      </c>
      <c r="P5" s="19">
        <f t="shared" ref="P5:P14" si="7">(E5+G5)/C5</f>
        <v>0.75</v>
      </c>
      <c r="Q5" t="s">
        <v>38</v>
      </c>
    </row>
    <row r="6" spans="1:17" ht="18.75" x14ac:dyDescent="0.3">
      <c r="A6" s="4" t="s">
        <v>11</v>
      </c>
      <c r="B6" s="4">
        <v>31</v>
      </c>
      <c r="C6" s="5">
        <f t="shared" ref="C6:C12" si="8">SUM(E6+G6+I6+K6)</f>
        <v>31</v>
      </c>
      <c r="D6" s="17">
        <f t="shared" si="0"/>
        <v>1</v>
      </c>
      <c r="E6" s="5">
        <v>6</v>
      </c>
      <c r="F6" s="6">
        <f t="shared" si="1"/>
        <v>0.19354838709677419</v>
      </c>
      <c r="G6" s="5">
        <v>14</v>
      </c>
      <c r="H6" s="6">
        <f t="shared" si="2"/>
        <v>0.45161290322580644</v>
      </c>
      <c r="I6" s="5">
        <v>11</v>
      </c>
      <c r="J6" s="6">
        <f t="shared" si="3"/>
        <v>0.35483870967741937</v>
      </c>
      <c r="K6" s="5">
        <v>0</v>
      </c>
      <c r="L6" s="6">
        <f t="shared" si="4"/>
        <v>0</v>
      </c>
      <c r="M6" s="18">
        <f t="shared" si="5"/>
        <v>3.838709677419355</v>
      </c>
      <c r="N6" s="18">
        <v>12</v>
      </c>
      <c r="O6" s="19">
        <f t="shared" si="6"/>
        <v>1</v>
      </c>
      <c r="P6" s="19">
        <f t="shared" si="7"/>
        <v>0.64516129032258063</v>
      </c>
    </row>
    <row r="7" spans="1:17" ht="18.75" x14ac:dyDescent="0.3">
      <c r="A7" s="4" t="s">
        <v>15</v>
      </c>
      <c r="B7" s="27">
        <v>0</v>
      </c>
      <c r="C7" s="28">
        <f t="shared" si="8"/>
        <v>0</v>
      </c>
      <c r="D7" s="29" t="e">
        <f t="shared" si="0"/>
        <v>#DIV/0!</v>
      </c>
      <c r="E7" s="28"/>
      <c r="F7" s="30" t="e">
        <f t="shared" si="1"/>
        <v>#DIV/0!</v>
      </c>
      <c r="G7" s="28"/>
      <c r="H7" s="30" t="e">
        <f t="shared" si="2"/>
        <v>#DIV/0!</v>
      </c>
      <c r="I7" s="28"/>
      <c r="J7" s="30" t="e">
        <f t="shared" si="3"/>
        <v>#DIV/0!</v>
      </c>
      <c r="K7" s="28"/>
      <c r="L7" s="30" t="e">
        <f t="shared" si="4"/>
        <v>#DIV/0!</v>
      </c>
      <c r="M7" s="31" t="e">
        <f t="shared" si="5"/>
        <v>#DIV/0!</v>
      </c>
      <c r="N7" s="31"/>
      <c r="O7" s="32" t="e">
        <f t="shared" si="6"/>
        <v>#DIV/0!</v>
      </c>
      <c r="P7" s="32" t="e">
        <f t="shared" si="7"/>
        <v>#DIV/0!</v>
      </c>
    </row>
    <row r="8" spans="1:17" ht="18.75" x14ac:dyDescent="0.3">
      <c r="A8" s="4" t="s">
        <v>16</v>
      </c>
      <c r="B8" s="4">
        <v>32</v>
      </c>
      <c r="C8" s="5">
        <f t="shared" si="8"/>
        <v>32</v>
      </c>
      <c r="D8" s="17">
        <f t="shared" si="0"/>
        <v>1</v>
      </c>
      <c r="E8" s="5">
        <v>10</v>
      </c>
      <c r="F8" s="6">
        <f t="shared" si="1"/>
        <v>0.3125</v>
      </c>
      <c r="G8" s="5">
        <v>10</v>
      </c>
      <c r="H8" s="6">
        <f t="shared" si="2"/>
        <v>0.3125</v>
      </c>
      <c r="I8" s="5">
        <v>11</v>
      </c>
      <c r="J8" s="6">
        <f t="shared" si="3"/>
        <v>0.34375</v>
      </c>
      <c r="K8" s="5">
        <v>1</v>
      </c>
      <c r="L8" s="6">
        <f t="shared" si="4"/>
        <v>3.125E-2</v>
      </c>
      <c r="M8" s="18">
        <f t="shared" si="5"/>
        <v>3.90625</v>
      </c>
      <c r="N8" s="18">
        <v>12</v>
      </c>
      <c r="O8" s="19">
        <f t="shared" si="6"/>
        <v>0.96875</v>
      </c>
      <c r="P8" s="19">
        <f t="shared" si="7"/>
        <v>0.625</v>
      </c>
      <c r="Q8" t="s">
        <v>37</v>
      </c>
    </row>
    <row r="9" spans="1:17" ht="18.75" x14ac:dyDescent="0.3">
      <c r="A9" s="4" t="s">
        <v>12</v>
      </c>
      <c r="B9" s="4">
        <v>50</v>
      </c>
      <c r="C9" s="5">
        <f t="shared" si="8"/>
        <v>50</v>
      </c>
      <c r="D9" s="17">
        <f t="shared" si="0"/>
        <v>1</v>
      </c>
      <c r="E9" s="5">
        <v>3</v>
      </c>
      <c r="F9" s="6">
        <f t="shared" si="1"/>
        <v>0.06</v>
      </c>
      <c r="G9" s="5">
        <v>28</v>
      </c>
      <c r="H9" s="6">
        <f t="shared" si="2"/>
        <v>0.56000000000000005</v>
      </c>
      <c r="I9" s="5">
        <v>19</v>
      </c>
      <c r="J9" s="6">
        <f t="shared" si="3"/>
        <v>0.38</v>
      </c>
      <c r="K9" s="5">
        <v>0</v>
      </c>
      <c r="L9" s="6">
        <f t="shared" si="4"/>
        <v>0</v>
      </c>
      <c r="M9" s="18">
        <f t="shared" si="5"/>
        <v>3.68</v>
      </c>
      <c r="N9" s="18">
        <v>11</v>
      </c>
      <c r="O9" s="19">
        <f t="shared" si="6"/>
        <v>1</v>
      </c>
      <c r="P9" s="19">
        <f t="shared" si="7"/>
        <v>0.62</v>
      </c>
    </row>
    <row r="10" spans="1:17" ht="18.75" x14ac:dyDescent="0.3">
      <c r="A10" s="4" t="s">
        <v>17</v>
      </c>
      <c r="B10" s="27">
        <v>0</v>
      </c>
      <c r="C10" s="28">
        <f t="shared" si="8"/>
        <v>0</v>
      </c>
      <c r="D10" s="29" t="e">
        <f t="shared" si="0"/>
        <v>#DIV/0!</v>
      </c>
      <c r="E10" s="28"/>
      <c r="F10" s="30" t="e">
        <f t="shared" si="1"/>
        <v>#DIV/0!</v>
      </c>
      <c r="G10" s="28"/>
      <c r="H10" s="30" t="e">
        <f t="shared" si="2"/>
        <v>#DIV/0!</v>
      </c>
      <c r="I10" s="28"/>
      <c r="J10" s="30" t="e">
        <f t="shared" si="3"/>
        <v>#DIV/0!</v>
      </c>
      <c r="K10" s="28"/>
      <c r="L10" s="30" t="e">
        <f t="shared" si="4"/>
        <v>#DIV/0!</v>
      </c>
      <c r="M10" s="31" t="e">
        <f t="shared" si="5"/>
        <v>#DIV/0!</v>
      </c>
      <c r="N10" s="31"/>
      <c r="O10" s="32" t="e">
        <f t="shared" si="6"/>
        <v>#DIV/0!</v>
      </c>
      <c r="P10" s="32" t="e">
        <f t="shared" si="7"/>
        <v>#DIV/0!</v>
      </c>
    </row>
    <row r="11" spans="1:17" ht="18.75" x14ac:dyDescent="0.3">
      <c r="A11" s="4" t="s">
        <v>18</v>
      </c>
      <c r="B11" s="27">
        <v>0</v>
      </c>
      <c r="C11" s="28">
        <f t="shared" si="8"/>
        <v>0</v>
      </c>
      <c r="D11" s="29" t="e">
        <f t="shared" si="0"/>
        <v>#DIV/0!</v>
      </c>
      <c r="E11" s="28"/>
      <c r="F11" s="30" t="e">
        <f t="shared" si="1"/>
        <v>#DIV/0!</v>
      </c>
      <c r="G11" s="28"/>
      <c r="H11" s="30" t="e">
        <f t="shared" si="2"/>
        <v>#DIV/0!</v>
      </c>
      <c r="I11" s="28"/>
      <c r="J11" s="30" t="e">
        <f t="shared" si="3"/>
        <v>#DIV/0!</v>
      </c>
      <c r="K11" s="28"/>
      <c r="L11" s="30" t="e">
        <f t="shared" si="4"/>
        <v>#DIV/0!</v>
      </c>
      <c r="M11" s="31" t="e">
        <f t="shared" si="5"/>
        <v>#DIV/0!</v>
      </c>
      <c r="N11" s="31"/>
      <c r="O11" s="32" t="e">
        <f t="shared" si="6"/>
        <v>#DIV/0!</v>
      </c>
      <c r="P11" s="32" t="e">
        <f t="shared" si="7"/>
        <v>#DIV/0!</v>
      </c>
    </row>
    <row r="12" spans="1:17" ht="18.75" x14ac:dyDescent="0.3">
      <c r="A12" s="4" t="s">
        <v>28</v>
      </c>
      <c r="B12" s="27">
        <v>0</v>
      </c>
      <c r="C12" s="28">
        <f t="shared" si="8"/>
        <v>0</v>
      </c>
      <c r="D12" s="29" t="e">
        <f t="shared" si="0"/>
        <v>#DIV/0!</v>
      </c>
      <c r="E12" s="28"/>
      <c r="F12" s="30">
        <v>0</v>
      </c>
      <c r="G12" s="28"/>
      <c r="H12" s="30" t="e">
        <f t="shared" si="2"/>
        <v>#DIV/0!</v>
      </c>
      <c r="I12" s="28"/>
      <c r="J12" s="30" t="e">
        <f t="shared" si="3"/>
        <v>#DIV/0!</v>
      </c>
      <c r="K12" s="28"/>
      <c r="L12" s="30" t="e">
        <f t="shared" si="4"/>
        <v>#DIV/0!</v>
      </c>
      <c r="M12" s="31" t="e">
        <f t="shared" si="5"/>
        <v>#DIV/0!</v>
      </c>
      <c r="N12" s="31"/>
      <c r="O12" s="32" t="e">
        <f t="shared" si="6"/>
        <v>#DIV/0!</v>
      </c>
      <c r="P12" s="32" t="e">
        <f t="shared" si="7"/>
        <v>#DIV/0!</v>
      </c>
    </row>
    <row r="13" spans="1:17" ht="18.75" x14ac:dyDescent="0.3">
      <c r="A13" s="7" t="s">
        <v>13</v>
      </c>
      <c r="B13" s="7">
        <f>SUM(B5:B12)</f>
        <v>121</v>
      </c>
      <c r="C13" s="8">
        <f>SUM(C5:C12)</f>
        <v>121</v>
      </c>
      <c r="D13" s="12">
        <f>C13/B13</f>
        <v>1</v>
      </c>
      <c r="E13" s="8">
        <f>SUM(E5:E12)</f>
        <v>21</v>
      </c>
      <c r="F13" s="13">
        <f>E13/C13</f>
        <v>0.17355371900826447</v>
      </c>
      <c r="G13" s="8">
        <f>SUM(G5:G12)</f>
        <v>56</v>
      </c>
      <c r="H13" s="13">
        <f t="shared" si="2"/>
        <v>0.46280991735537191</v>
      </c>
      <c r="I13" s="8">
        <f>SUM(I5:I12)</f>
        <v>42</v>
      </c>
      <c r="J13" s="13">
        <f t="shared" si="3"/>
        <v>0.34710743801652894</v>
      </c>
      <c r="K13" s="8">
        <f>SUM(K5:K12)</f>
        <v>2</v>
      </c>
      <c r="L13" s="13">
        <f t="shared" si="4"/>
        <v>1.6528925619834711E-2</v>
      </c>
      <c r="M13" s="9">
        <f t="shared" si="5"/>
        <v>3.7933884297520661</v>
      </c>
      <c r="N13" s="9">
        <f>AVERAGE(N5:N12)</f>
        <v>12</v>
      </c>
      <c r="O13" s="12">
        <f t="shared" si="6"/>
        <v>0.98347107438016534</v>
      </c>
      <c r="P13" s="12">
        <f t="shared" si="7"/>
        <v>0.63636363636363635</v>
      </c>
    </row>
    <row r="14" spans="1:17" ht="18.75" x14ac:dyDescent="0.3">
      <c r="A14" s="10" t="s">
        <v>14</v>
      </c>
      <c r="B14" s="10">
        <v>7220</v>
      </c>
      <c r="C14" s="10">
        <v>7207</v>
      </c>
      <c r="D14" s="14">
        <f>C14/B14</f>
        <v>0.99819944598337951</v>
      </c>
      <c r="E14" s="10">
        <v>690</v>
      </c>
      <c r="F14" s="15">
        <f>E14/C14</f>
        <v>9.5740252532260303E-2</v>
      </c>
      <c r="G14" s="10">
        <v>2954</v>
      </c>
      <c r="H14" s="15">
        <f t="shared" si="2"/>
        <v>0.40987928402941587</v>
      </c>
      <c r="I14" s="10">
        <v>3237</v>
      </c>
      <c r="J14" s="15">
        <f t="shared" si="3"/>
        <v>0.44914666296656031</v>
      </c>
      <c r="K14" s="10">
        <v>325</v>
      </c>
      <c r="L14" s="15">
        <f t="shared" si="4"/>
        <v>4.5095046482586373E-2</v>
      </c>
      <c r="M14" s="16">
        <f t="shared" si="5"/>
        <v>3.5558484806438186</v>
      </c>
      <c r="N14" s="10"/>
      <c r="O14" s="14">
        <f t="shared" si="6"/>
        <v>0.95490495351741367</v>
      </c>
      <c r="P14" s="14">
        <f t="shared" si="7"/>
        <v>0.50561953656167613</v>
      </c>
    </row>
    <row r="18" spans="1:17" ht="18.75" x14ac:dyDescent="0.3">
      <c r="A18" s="36" t="s">
        <v>22</v>
      </c>
      <c r="B18" s="36"/>
      <c r="C18" s="36"/>
      <c r="D18" s="1">
        <v>45091</v>
      </c>
    </row>
    <row r="20" spans="1:17" ht="18.75" x14ac:dyDescent="0.25">
      <c r="A20" s="37" t="s">
        <v>1</v>
      </c>
      <c r="B20" s="38" t="s">
        <v>2</v>
      </c>
      <c r="C20" s="40" t="s">
        <v>3</v>
      </c>
      <c r="D20" s="40"/>
      <c r="E20" s="41">
        <v>5</v>
      </c>
      <c r="F20" s="42"/>
      <c r="G20" s="41">
        <v>4</v>
      </c>
      <c r="H20" s="42"/>
      <c r="I20" s="41">
        <v>3</v>
      </c>
      <c r="J20" s="42"/>
      <c r="K20" s="41">
        <v>2</v>
      </c>
      <c r="L20" s="42"/>
      <c r="M20" s="34" t="s">
        <v>4</v>
      </c>
      <c r="N20" s="34" t="s">
        <v>5</v>
      </c>
      <c r="O20" s="34" t="s">
        <v>6</v>
      </c>
      <c r="P20" s="34" t="s">
        <v>7</v>
      </c>
    </row>
    <row r="21" spans="1:17" ht="37.5" x14ac:dyDescent="0.25">
      <c r="A21" s="37"/>
      <c r="B21" s="39"/>
      <c r="C21" s="2" t="s">
        <v>8</v>
      </c>
      <c r="D21" s="2" t="s">
        <v>9</v>
      </c>
      <c r="E21" s="3" t="s">
        <v>8</v>
      </c>
      <c r="F21" s="3" t="s">
        <v>9</v>
      </c>
      <c r="G21" s="3" t="s">
        <v>8</v>
      </c>
      <c r="H21" s="3" t="s">
        <v>9</v>
      </c>
      <c r="I21" s="3" t="s">
        <v>8</v>
      </c>
      <c r="J21" s="3" t="s">
        <v>9</v>
      </c>
      <c r="K21" s="3" t="s">
        <v>8</v>
      </c>
      <c r="L21" s="3" t="s">
        <v>9</v>
      </c>
      <c r="M21" s="35"/>
      <c r="N21" s="35"/>
      <c r="O21" s="35"/>
      <c r="P21" s="35"/>
    </row>
    <row r="22" spans="1:17" ht="18.75" x14ac:dyDescent="0.3">
      <c r="A22" s="4" t="s">
        <v>10</v>
      </c>
      <c r="B22" s="4">
        <v>7</v>
      </c>
      <c r="C22" s="5">
        <f>E22+G22+I22+K22</f>
        <v>7</v>
      </c>
      <c r="D22" s="17">
        <f t="shared" ref="D22:D29" si="9">C22/B22</f>
        <v>1</v>
      </c>
      <c r="E22" s="5">
        <v>2</v>
      </c>
      <c r="F22" s="6">
        <f t="shared" ref="F22:F28" si="10">E22/$C22</f>
        <v>0.2857142857142857</v>
      </c>
      <c r="G22" s="5">
        <v>3</v>
      </c>
      <c r="H22" s="6">
        <f t="shared" ref="H22:H31" si="11">G22/$C22</f>
        <v>0.42857142857142855</v>
      </c>
      <c r="I22" s="5">
        <v>2</v>
      </c>
      <c r="J22" s="6">
        <f t="shared" ref="J22:J31" si="12">I22/$C22</f>
        <v>0.2857142857142857</v>
      </c>
      <c r="K22" s="5">
        <v>0</v>
      </c>
      <c r="L22" s="6">
        <f t="shared" ref="L22:L31" si="13">K22/$C22</f>
        <v>0</v>
      </c>
      <c r="M22" s="18">
        <f t="shared" ref="M22:M31" si="14" xml:space="preserve"> (E22*5+G22*4+I22*3+K22*2)/C22</f>
        <v>4</v>
      </c>
      <c r="N22" s="18">
        <v>12</v>
      </c>
      <c r="O22" s="19">
        <f t="shared" ref="O22:O31" si="15">(C22-K22)/C22</f>
        <v>1</v>
      </c>
      <c r="P22" s="19">
        <f t="shared" ref="P22:P31" si="16">(E22+G22)/C22</f>
        <v>0.7142857142857143</v>
      </c>
    </row>
    <row r="23" spans="1:17" ht="18.75" x14ac:dyDescent="0.3">
      <c r="A23" s="4" t="s">
        <v>11</v>
      </c>
      <c r="B23" s="4">
        <v>12</v>
      </c>
      <c r="C23" s="5">
        <f t="shared" ref="C23:C29" si="17">E23+G23+I23+K23</f>
        <v>12</v>
      </c>
      <c r="D23" s="17">
        <f t="shared" si="9"/>
        <v>1</v>
      </c>
      <c r="E23" s="5">
        <v>2</v>
      </c>
      <c r="F23" s="6">
        <f t="shared" si="10"/>
        <v>0.16666666666666666</v>
      </c>
      <c r="G23" s="5">
        <v>7</v>
      </c>
      <c r="H23" s="6">
        <f t="shared" si="11"/>
        <v>0.58333333333333337</v>
      </c>
      <c r="I23" s="5">
        <v>3</v>
      </c>
      <c r="J23" s="6">
        <f t="shared" si="12"/>
        <v>0.25</v>
      </c>
      <c r="K23" s="5">
        <v>0</v>
      </c>
      <c r="L23" s="6">
        <f t="shared" si="13"/>
        <v>0</v>
      </c>
      <c r="M23" s="18">
        <f t="shared" si="14"/>
        <v>3.9166666666666665</v>
      </c>
      <c r="N23" s="18">
        <v>13</v>
      </c>
      <c r="O23" s="19">
        <f t="shared" si="15"/>
        <v>1</v>
      </c>
      <c r="P23" s="19">
        <f t="shared" si="16"/>
        <v>0.75</v>
      </c>
    </row>
    <row r="24" spans="1:17" ht="18.75" x14ac:dyDescent="0.3">
      <c r="A24" s="4" t="s">
        <v>15</v>
      </c>
      <c r="B24" s="4">
        <v>16</v>
      </c>
      <c r="C24" s="5">
        <f t="shared" si="17"/>
        <v>16</v>
      </c>
      <c r="D24" s="17">
        <f t="shared" si="9"/>
        <v>1</v>
      </c>
      <c r="E24" s="5">
        <v>7</v>
      </c>
      <c r="F24" s="6">
        <f t="shared" si="10"/>
        <v>0.4375</v>
      </c>
      <c r="G24" s="5">
        <v>6</v>
      </c>
      <c r="H24" s="6">
        <f t="shared" si="11"/>
        <v>0.375</v>
      </c>
      <c r="I24" s="5">
        <v>3</v>
      </c>
      <c r="J24" s="6">
        <f t="shared" si="12"/>
        <v>0.1875</v>
      </c>
      <c r="K24" s="5">
        <v>0</v>
      </c>
      <c r="L24" s="6">
        <f t="shared" si="13"/>
        <v>0</v>
      </c>
      <c r="M24" s="18">
        <f t="shared" si="14"/>
        <v>4.25</v>
      </c>
      <c r="N24" s="18">
        <v>13</v>
      </c>
      <c r="O24" s="19">
        <f t="shared" si="15"/>
        <v>1</v>
      </c>
      <c r="P24" s="19">
        <f t="shared" si="16"/>
        <v>0.8125</v>
      </c>
    </row>
    <row r="25" spans="1:17" ht="18.75" x14ac:dyDescent="0.3">
      <c r="A25" s="4" t="s">
        <v>16</v>
      </c>
      <c r="B25" s="4">
        <v>10</v>
      </c>
      <c r="C25" s="5">
        <f t="shared" si="17"/>
        <v>10</v>
      </c>
      <c r="D25" s="17">
        <f t="shared" si="9"/>
        <v>1</v>
      </c>
      <c r="E25" s="5">
        <v>1</v>
      </c>
      <c r="F25" s="6">
        <f t="shared" si="10"/>
        <v>0.1</v>
      </c>
      <c r="G25" s="5">
        <v>6</v>
      </c>
      <c r="H25" s="6">
        <f t="shared" si="11"/>
        <v>0.6</v>
      </c>
      <c r="I25" s="5">
        <v>3</v>
      </c>
      <c r="J25" s="6">
        <f t="shared" si="12"/>
        <v>0.3</v>
      </c>
      <c r="K25" s="5">
        <v>0</v>
      </c>
      <c r="L25" s="6">
        <f t="shared" si="13"/>
        <v>0</v>
      </c>
      <c r="M25" s="18">
        <f t="shared" si="14"/>
        <v>3.8</v>
      </c>
      <c r="N25" s="18">
        <v>12</v>
      </c>
      <c r="O25" s="19">
        <f t="shared" si="15"/>
        <v>1</v>
      </c>
      <c r="P25" s="19">
        <f t="shared" si="16"/>
        <v>0.7</v>
      </c>
    </row>
    <row r="26" spans="1:17" ht="18.75" x14ac:dyDescent="0.3">
      <c r="A26" s="4" t="s">
        <v>12</v>
      </c>
      <c r="B26" s="4">
        <v>1</v>
      </c>
      <c r="C26" s="5">
        <f t="shared" si="17"/>
        <v>1</v>
      </c>
      <c r="D26" s="17">
        <f t="shared" si="9"/>
        <v>1</v>
      </c>
      <c r="E26" s="5">
        <v>0</v>
      </c>
      <c r="F26" s="6">
        <f t="shared" si="10"/>
        <v>0</v>
      </c>
      <c r="G26" s="5">
        <v>0</v>
      </c>
      <c r="H26" s="6">
        <f t="shared" si="11"/>
        <v>0</v>
      </c>
      <c r="I26" s="5">
        <v>1</v>
      </c>
      <c r="J26" s="6">
        <f t="shared" si="12"/>
        <v>1</v>
      </c>
      <c r="K26" s="5">
        <v>0</v>
      </c>
      <c r="L26" s="6">
        <f t="shared" si="13"/>
        <v>0</v>
      </c>
      <c r="M26" s="18">
        <f t="shared" si="14"/>
        <v>3</v>
      </c>
      <c r="N26" s="18">
        <v>9</v>
      </c>
      <c r="O26" s="19">
        <f t="shared" si="15"/>
        <v>1</v>
      </c>
      <c r="P26" s="19">
        <f t="shared" si="16"/>
        <v>0</v>
      </c>
    </row>
    <row r="27" spans="1:17" ht="18.75" x14ac:dyDescent="0.3">
      <c r="A27" s="4" t="s">
        <v>17</v>
      </c>
      <c r="B27" s="4">
        <v>16</v>
      </c>
      <c r="C27" s="5">
        <f t="shared" si="17"/>
        <v>16</v>
      </c>
      <c r="D27" s="17">
        <f t="shared" si="9"/>
        <v>1</v>
      </c>
      <c r="E27" s="5">
        <v>1</v>
      </c>
      <c r="F27" s="6">
        <f t="shared" si="10"/>
        <v>6.25E-2</v>
      </c>
      <c r="G27" s="5">
        <v>13</v>
      </c>
      <c r="H27" s="6">
        <f t="shared" si="11"/>
        <v>0.8125</v>
      </c>
      <c r="I27" s="5">
        <v>2</v>
      </c>
      <c r="J27" s="6">
        <f t="shared" si="12"/>
        <v>0.125</v>
      </c>
      <c r="K27" s="5">
        <v>0</v>
      </c>
      <c r="L27" s="6">
        <f t="shared" si="13"/>
        <v>0</v>
      </c>
      <c r="M27" s="18">
        <f t="shared" si="14"/>
        <v>3.9375</v>
      </c>
      <c r="N27" s="18">
        <v>12</v>
      </c>
      <c r="O27" s="19">
        <f t="shared" si="15"/>
        <v>1</v>
      </c>
      <c r="P27" s="19">
        <f t="shared" si="16"/>
        <v>0.875</v>
      </c>
    </row>
    <row r="28" spans="1:17" ht="18.75" x14ac:dyDescent="0.3">
      <c r="A28" s="4" t="s">
        <v>18</v>
      </c>
      <c r="B28" s="4">
        <v>27</v>
      </c>
      <c r="C28" s="5">
        <f t="shared" si="17"/>
        <v>27</v>
      </c>
      <c r="D28" s="17">
        <f t="shared" si="9"/>
        <v>1</v>
      </c>
      <c r="E28" s="5">
        <v>0</v>
      </c>
      <c r="F28" s="6">
        <f t="shared" si="10"/>
        <v>0</v>
      </c>
      <c r="G28" s="5">
        <v>6</v>
      </c>
      <c r="H28" s="6">
        <f t="shared" si="11"/>
        <v>0.22222222222222221</v>
      </c>
      <c r="I28" s="5">
        <v>19</v>
      </c>
      <c r="J28" s="6">
        <f t="shared" si="12"/>
        <v>0.70370370370370372</v>
      </c>
      <c r="K28" s="5">
        <v>2</v>
      </c>
      <c r="L28" s="6">
        <f t="shared" si="13"/>
        <v>7.407407407407407E-2</v>
      </c>
      <c r="M28" s="18">
        <f t="shared" si="14"/>
        <v>3.1481481481481484</v>
      </c>
      <c r="N28" s="18">
        <v>9</v>
      </c>
      <c r="O28" s="19">
        <f t="shared" si="15"/>
        <v>0.92592592592592593</v>
      </c>
      <c r="P28" s="19">
        <f t="shared" si="16"/>
        <v>0.22222222222222221</v>
      </c>
      <c r="Q28" t="s">
        <v>64</v>
      </c>
    </row>
    <row r="29" spans="1:17" ht="18.75" x14ac:dyDescent="0.3">
      <c r="A29" s="4" t="s">
        <v>28</v>
      </c>
      <c r="B29" s="4">
        <v>31</v>
      </c>
      <c r="C29" s="5">
        <f t="shared" si="17"/>
        <v>31</v>
      </c>
      <c r="D29" s="17">
        <f t="shared" si="9"/>
        <v>1</v>
      </c>
      <c r="E29" s="5">
        <v>1</v>
      </c>
      <c r="F29" s="6">
        <v>0</v>
      </c>
      <c r="G29" s="5">
        <v>16</v>
      </c>
      <c r="H29" s="6">
        <f t="shared" si="11"/>
        <v>0.5161290322580645</v>
      </c>
      <c r="I29" s="5">
        <v>12</v>
      </c>
      <c r="J29" s="6">
        <f t="shared" si="12"/>
        <v>0.38709677419354838</v>
      </c>
      <c r="K29" s="5">
        <v>2</v>
      </c>
      <c r="L29" s="6">
        <f t="shared" si="13"/>
        <v>6.4516129032258063E-2</v>
      </c>
      <c r="M29" s="18">
        <f t="shared" si="14"/>
        <v>3.5161290322580645</v>
      </c>
      <c r="N29" s="18">
        <v>11</v>
      </c>
      <c r="O29" s="19">
        <f t="shared" si="15"/>
        <v>0.93548387096774188</v>
      </c>
      <c r="P29" s="19">
        <f t="shared" si="16"/>
        <v>0.54838709677419351</v>
      </c>
      <c r="Q29" t="s">
        <v>65</v>
      </c>
    </row>
    <row r="30" spans="1:17" ht="18.75" x14ac:dyDescent="0.3">
      <c r="A30" s="7" t="s">
        <v>13</v>
      </c>
      <c r="B30" s="7">
        <f>SUM(B22:B29)</f>
        <v>120</v>
      </c>
      <c r="C30" s="8">
        <f>SUM(C22:C29)</f>
        <v>120</v>
      </c>
      <c r="D30" s="12">
        <f>C30/B30</f>
        <v>1</v>
      </c>
      <c r="E30" s="8">
        <f>SUM(E22:E29)</f>
        <v>14</v>
      </c>
      <c r="F30" s="13">
        <f>E30/C30</f>
        <v>0.11666666666666667</v>
      </c>
      <c r="G30" s="8">
        <f>SUM(G22:G29)</f>
        <v>57</v>
      </c>
      <c r="H30" s="13">
        <f t="shared" si="11"/>
        <v>0.47499999999999998</v>
      </c>
      <c r="I30" s="8">
        <f>SUM(I22:I29)</f>
        <v>45</v>
      </c>
      <c r="J30" s="13">
        <f t="shared" si="12"/>
        <v>0.375</v>
      </c>
      <c r="K30" s="8">
        <f>SUM(K22:K29)</f>
        <v>4</v>
      </c>
      <c r="L30" s="13">
        <f t="shared" si="13"/>
        <v>3.3333333333333333E-2</v>
      </c>
      <c r="M30" s="9">
        <f t="shared" si="14"/>
        <v>3.6749999999999998</v>
      </c>
      <c r="N30" s="9">
        <f>AVERAGE(N22:N29)</f>
        <v>11.375</v>
      </c>
      <c r="O30" s="12">
        <f t="shared" si="15"/>
        <v>0.96666666666666667</v>
      </c>
      <c r="P30" s="12">
        <f t="shared" si="16"/>
        <v>0.59166666666666667</v>
      </c>
    </row>
    <row r="31" spans="1:17" ht="18.75" x14ac:dyDescent="0.3">
      <c r="A31" s="10" t="s">
        <v>14</v>
      </c>
      <c r="B31" s="10">
        <v>6568</v>
      </c>
      <c r="C31" s="10">
        <v>6545</v>
      </c>
      <c r="D31" s="14">
        <f>C31/B31</f>
        <v>0.99649817295980514</v>
      </c>
      <c r="E31" s="10">
        <v>632</v>
      </c>
      <c r="F31" s="15">
        <f>E31/C31</f>
        <v>9.6562261268143615E-2</v>
      </c>
      <c r="G31" s="10">
        <v>2756</v>
      </c>
      <c r="H31" s="15">
        <f t="shared" si="11"/>
        <v>0.4210847975553858</v>
      </c>
      <c r="I31" s="10">
        <v>2830</v>
      </c>
      <c r="J31" s="15">
        <f t="shared" si="12"/>
        <v>0.43239113827349124</v>
      </c>
      <c r="K31" s="10">
        <v>325</v>
      </c>
      <c r="L31" s="15">
        <f t="shared" si="13"/>
        <v>4.9656226126814362E-2</v>
      </c>
      <c r="M31" s="16">
        <f t="shared" si="14"/>
        <v>3.5636363636363635</v>
      </c>
      <c r="N31" s="10">
        <v>10.7</v>
      </c>
      <c r="O31" s="14">
        <f t="shared" si="15"/>
        <v>0.95034377387318569</v>
      </c>
      <c r="P31" s="14">
        <f t="shared" si="16"/>
        <v>0.51764705882352946</v>
      </c>
    </row>
    <row r="34" spans="1:17" ht="18.75" x14ac:dyDescent="0.3">
      <c r="A34" s="36" t="s">
        <v>22</v>
      </c>
      <c r="B34" s="36"/>
      <c r="C34" s="36"/>
      <c r="D34" s="1" t="s">
        <v>66</v>
      </c>
    </row>
    <row r="36" spans="1:17" ht="18.75" x14ac:dyDescent="0.25">
      <c r="A36" s="37" t="s">
        <v>1</v>
      </c>
      <c r="B36" s="38" t="s">
        <v>2</v>
      </c>
      <c r="C36" s="40" t="s">
        <v>3</v>
      </c>
      <c r="D36" s="40"/>
      <c r="E36" s="41">
        <v>5</v>
      </c>
      <c r="F36" s="42"/>
      <c r="G36" s="41">
        <v>4</v>
      </c>
      <c r="H36" s="42"/>
      <c r="I36" s="41">
        <v>3</v>
      </c>
      <c r="J36" s="42"/>
      <c r="K36" s="41">
        <v>2</v>
      </c>
      <c r="L36" s="42"/>
      <c r="M36" s="34" t="s">
        <v>4</v>
      </c>
      <c r="N36" s="34" t="s">
        <v>5</v>
      </c>
      <c r="O36" s="34" t="s">
        <v>6</v>
      </c>
      <c r="P36" s="34" t="s">
        <v>7</v>
      </c>
    </row>
    <row r="37" spans="1:17" ht="37.5" x14ac:dyDescent="0.25">
      <c r="A37" s="37"/>
      <c r="B37" s="39"/>
      <c r="C37" s="2" t="s">
        <v>8</v>
      </c>
      <c r="D37" s="2" t="s">
        <v>9</v>
      </c>
      <c r="E37" s="3" t="s">
        <v>8</v>
      </c>
      <c r="F37" s="3" t="s">
        <v>9</v>
      </c>
      <c r="G37" s="3" t="s">
        <v>8</v>
      </c>
      <c r="H37" s="3" t="s">
        <v>9</v>
      </c>
      <c r="I37" s="3" t="s">
        <v>8</v>
      </c>
      <c r="J37" s="3" t="s">
        <v>9</v>
      </c>
      <c r="K37" s="3" t="s">
        <v>8</v>
      </c>
      <c r="L37" s="3" t="s">
        <v>9</v>
      </c>
      <c r="M37" s="35"/>
      <c r="N37" s="35"/>
      <c r="O37" s="35"/>
      <c r="P37" s="35"/>
    </row>
    <row r="38" spans="1:17" ht="18.75" x14ac:dyDescent="0.3">
      <c r="A38" s="4" t="s">
        <v>10</v>
      </c>
      <c r="B38" s="4">
        <v>15</v>
      </c>
      <c r="C38" s="5">
        <v>15</v>
      </c>
      <c r="D38" s="17">
        <f t="shared" ref="D38:D45" si="18">C38/B38</f>
        <v>1</v>
      </c>
      <c r="E38" s="5">
        <v>4</v>
      </c>
      <c r="F38" s="6">
        <f t="shared" ref="F38:F44" si="19">E38/$C38</f>
        <v>0.26666666666666666</v>
      </c>
      <c r="G38" s="5">
        <v>7</v>
      </c>
      <c r="H38" s="6">
        <f t="shared" ref="H38:H47" si="20">G38/$C38</f>
        <v>0.46666666666666667</v>
      </c>
      <c r="I38" s="5">
        <v>3</v>
      </c>
      <c r="J38" s="6">
        <f t="shared" ref="J38:J47" si="21">I38/$C38</f>
        <v>0.2</v>
      </c>
      <c r="K38" s="5">
        <v>1</v>
      </c>
      <c r="L38" s="6">
        <f t="shared" ref="L38:L47" si="22">K38/$C38</f>
        <v>6.6666666666666666E-2</v>
      </c>
      <c r="M38" s="18">
        <f>(E38*5+G38*4+I38*3+K38*2)/C38</f>
        <v>3.9333333333333331</v>
      </c>
      <c r="N38" s="18">
        <v>12.5</v>
      </c>
      <c r="O38" s="19">
        <f t="shared" ref="O38:O47" si="23">(C38-K38)/C38</f>
        <v>0.93333333333333335</v>
      </c>
      <c r="P38" s="19">
        <f t="shared" ref="P38:P47" si="24">(E38+G38)/C38</f>
        <v>0.73333333333333328</v>
      </c>
      <c r="Q38" t="s">
        <v>38</v>
      </c>
    </row>
    <row r="39" spans="1:17" ht="18.75" x14ac:dyDescent="0.3">
      <c r="A39" s="4" t="s">
        <v>11</v>
      </c>
      <c r="B39" s="4">
        <v>43</v>
      </c>
      <c r="C39" s="5">
        <f t="shared" ref="C39:C45" si="25">E39+G39+I39+K39</f>
        <v>43</v>
      </c>
      <c r="D39" s="17">
        <f t="shared" si="18"/>
        <v>1</v>
      </c>
      <c r="E39" s="5">
        <v>8</v>
      </c>
      <c r="F39" s="6">
        <f t="shared" si="19"/>
        <v>0.18604651162790697</v>
      </c>
      <c r="G39" s="5">
        <v>21</v>
      </c>
      <c r="H39" s="6">
        <f t="shared" si="20"/>
        <v>0.48837209302325579</v>
      </c>
      <c r="I39" s="5">
        <v>14</v>
      </c>
      <c r="J39" s="6">
        <f t="shared" si="21"/>
        <v>0.32558139534883723</v>
      </c>
      <c r="K39" s="5">
        <v>0</v>
      </c>
      <c r="L39" s="6">
        <f t="shared" si="22"/>
        <v>0</v>
      </c>
      <c r="M39" s="18">
        <f t="shared" ref="M39:M45" si="26">(E39*5+G39*4+I39*3+K39*2)/C39</f>
        <v>3.86046511627907</v>
      </c>
      <c r="N39" s="18">
        <v>12.5</v>
      </c>
      <c r="O39" s="19">
        <f t="shared" si="23"/>
        <v>1</v>
      </c>
      <c r="P39" s="19">
        <f t="shared" si="24"/>
        <v>0.67441860465116277</v>
      </c>
    </row>
    <row r="40" spans="1:17" ht="18.75" x14ac:dyDescent="0.3">
      <c r="A40" s="4" t="s">
        <v>15</v>
      </c>
      <c r="B40" s="4">
        <v>16</v>
      </c>
      <c r="C40" s="5">
        <f t="shared" si="25"/>
        <v>16</v>
      </c>
      <c r="D40" s="17">
        <f t="shared" si="18"/>
        <v>1</v>
      </c>
      <c r="E40" s="5">
        <v>7</v>
      </c>
      <c r="F40" s="6">
        <f t="shared" si="19"/>
        <v>0.4375</v>
      </c>
      <c r="G40" s="5">
        <v>6</v>
      </c>
      <c r="H40" s="6">
        <f t="shared" si="20"/>
        <v>0.375</v>
      </c>
      <c r="I40" s="5">
        <v>3</v>
      </c>
      <c r="J40" s="6">
        <f t="shared" si="21"/>
        <v>0.1875</v>
      </c>
      <c r="K40" s="5">
        <v>0</v>
      </c>
      <c r="L40" s="6">
        <f t="shared" si="22"/>
        <v>0</v>
      </c>
      <c r="M40" s="18">
        <f t="shared" si="26"/>
        <v>4.25</v>
      </c>
      <c r="N40" s="18">
        <v>13</v>
      </c>
      <c r="O40" s="19">
        <f t="shared" si="23"/>
        <v>1</v>
      </c>
      <c r="P40" s="19">
        <f t="shared" si="24"/>
        <v>0.8125</v>
      </c>
    </row>
    <row r="41" spans="1:17" ht="18.75" x14ac:dyDescent="0.3">
      <c r="A41" s="4" t="s">
        <v>16</v>
      </c>
      <c r="B41" s="4">
        <v>42</v>
      </c>
      <c r="C41" s="5">
        <f t="shared" si="25"/>
        <v>42</v>
      </c>
      <c r="D41" s="17">
        <f t="shared" si="18"/>
        <v>1</v>
      </c>
      <c r="E41" s="5">
        <v>11</v>
      </c>
      <c r="F41" s="6">
        <f t="shared" si="19"/>
        <v>0.26190476190476192</v>
      </c>
      <c r="G41" s="5">
        <v>16</v>
      </c>
      <c r="H41" s="6">
        <f t="shared" si="20"/>
        <v>0.38095238095238093</v>
      </c>
      <c r="I41" s="5">
        <v>14</v>
      </c>
      <c r="J41" s="6">
        <f t="shared" si="21"/>
        <v>0.33333333333333331</v>
      </c>
      <c r="K41" s="5">
        <v>1</v>
      </c>
      <c r="L41" s="6">
        <f t="shared" si="22"/>
        <v>2.3809523809523808E-2</v>
      </c>
      <c r="M41" s="18">
        <f t="shared" si="26"/>
        <v>3.8809523809523809</v>
      </c>
      <c r="N41" s="18">
        <v>12</v>
      </c>
      <c r="O41" s="19">
        <f t="shared" si="23"/>
        <v>0.97619047619047616</v>
      </c>
      <c r="P41" s="19">
        <f t="shared" si="24"/>
        <v>0.6428571428571429</v>
      </c>
      <c r="Q41" t="s">
        <v>37</v>
      </c>
    </row>
    <row r="42" spans="1:17" ht="18.75" x14ac:dyDescent="0.3">
      <c r="A42" s="4" t="s">
        <v>12</v>
      </c>
      <c r="B42" s="4">
        <v>51</v>
      </c>
      <c r="C42" s="5">
        <v>51</v>
      </c>
      <c r="D42" s="17">
        <f t="shared" si="18"/>
        <v>1</v>
      </c>
      <c r="E42" s="5">
        <v>3</v>
      </c>
      <c r="F42" s="6">
        <f t="shared" si="19"/>
        <v>5.8823529411764705E-2</v>
      </c>
      <c r="G42" s="5">
        <v>28</v>
      </c>
      <c r="H42" s="6">
        <f t="shared" si="20"/>
        <v>0.5490196078431373</v>
      </c>
      <c r="I42" s="5">
        <v>20</v>
      </c>
      <c r="J42" s="6">
        <f t="shared" si="21"/>
        <v>0.39215686274509803</v>
      </c>
      <c r="K42" s="5">
        <v>0</v>
      </c>
      <c r="L42" s="6">
        <f t="shared" si="22"/>
        <v>0</v>
      </c>
      <c r="M42" s="18">
        <f t="shared" si="26"/>
        <v>3.6666666666666665</v>
      </c>
      <c r="N42" s="18">
        <v>10</v>
      </c>
      <c r="O42" s="19">
        <f t="shared" si="23"/>
        <v>1</v>
      </c>
      <c r="P42" s="19">
        <f t="shared" si="24"/>
        <v>0.60784313725490191</v>
      </c>
    </row>
    <row r="43" spans="1:17" ht="18.75" x14ac:dyDescent="0.3">
      <c r="A43" s="4" t="s">
        <v>17</v>
      </c>
      <c r="B43" s="4">
        <v>16</v>
      </c>
      <c r="C43" s="5">
        <f t="shared" si="25"/>
        <v>16</v>
      </c>
      <c r="D43" s="17">
        <f t="shared" si="18"/>
        <v>1</v>
      </c>
      <c r="E43" s="5">
        <v>1</v>
      </c>
      <c r="F43" s="6">
        <f t="shared" si="19"/>
        <v>6.25E-2</v>
      </c>
      <c r="G43" s="5">
        <v>13</v>
      </c>
      <c r="H43" s="6">
        <f t="shared" si="20"/>
        <v>0.8125</v>
      </c>
      <c r="I43" s="5">
        <v>2</v>
      </c>
      <c r="J43" s="6">
        <f t="shared" si="21"/>
        <v>0.125</v>
      </c>
      <c r="K43" s="5">
        <v>0</v>
      </c>
      <c r="L43" s="6">
        <f t="shared" si="22"/>
        <v>0</v>
      </c>
      <c r="M43" s="18">
        <f t="shared" si="26"/>
        <v>3.9375</v>
      </c>
      <c r="N43" s="18">
        <v>12</v>
      </c>
      <c r="O43" s="19">
        <f t="shared" si="23"/>
        <v>1</v>
      </c>
      <c r="P43" s="19">
        <f t="shared" si="24"/>
        <v>0.875</v>
      </c>
    </row>
    <row r="44" spans="1:17" ht="18.75" x14ac:dyDescent="0.3">
      <c r="A44" s="4" t="s">
        <v>18</v>
      </c>
      <c r="B44" s="4">
        <v>27</v>
      </c>
      <c r="C44" s="5">
        <f t="shared" si="25"/>
        <v>27</v>
      </c>
      <c r="D44" s="17">
        <f t="shared" si="18"/>
        <v>1</v>
      </c>
      <c r="E44" s="5">
        <v>0</v>
      </c>
      <c r="F44" s="6">
        <f t="shared" si="19"/>
        <v>0</v>
      </c>
      <c r="G44" s="5">
        <v>6</v>
      </c>
      <c r="H44" s="6">
        <f t="shared" si="20"/>
        <v>0.22222222222222221</v>
      </c>
      <c r="I44" s="5">
        <v>19</v>
      </c>
      <c r="J44" s="6">
        <f t="shared" si="21"/>
        <v>0.70370370370370372</v>
      </c>
      <c r="K44" s="5">
        <v>2</v>
      </c>
      <c r="L44" s="6">
        <f t="shared" si="22"/>
        <v>7.407407407407407E-2</v>
      </c>
      <c r="M44" s="18">
        <f t="shared" si="26"/>
        <v>3.1481481481481484</v>
      </c>
      <c r="N44" s="18">
        <v>9</v>
      </c>
      <c r="O44" s="19">
        <f t="shared" si="23"/>
        <v>0.92592592592592593</v>
      </c>
      <c r="P44" s="19">
        <f t="shared" si="24"/>
        <v>0.22222222222222221</v>
      </c>
      <c r="Q44" t="s">
        <v>64</v>
      </c>
    </row>
    <row r="45" spans="1:17" ht="18.75" x14ac:dyDescent="0.3">
      <c r="A45" s="4" t="s">
        <v>28</v>
      </c>
      <c r="B45" s="4">
        <v>31</v>
      </c>
      <c r="C45" s="5">
        <f t="shared" si="25"/>
        <v>31</v>
      </c>
      <c r="D45" s="17">
        <f t="shared" si="18"/>
        <v>1</v>
      </c>
      <c r="E45" s="5">
        <v>1</v>
      </c>
      <c r="F45" s="6">
        <v>0</v>
      </c>
      <c r="G45" s="5">
        <v>16</v>
      </c>
      <c r="H45" s="6">
        <f t="shared" si="20"/>
        <v>0.5161290322580645</v>
      </c>
      <c r="I45" s="5">
        <v>12</v>
      </c>
      <c r="J45" s="6">
        <f t="shared" si="21"/>
        <v>0.38709677419354838</v>
      </c>
      <c r="K45" s="5">
        <v>2</v>
      </c>
      <c r="L45" s="6">
        <f t="shared" si="22"/>
        <v>6.4516129032258063E-2</v>
      </c>
      <c r="M45" s="18">
        <f t="shared" si="26"/>
        <v>3.5161290322580645</v>
      </c>
      <c r="N45" s="18">
        <v>11</v>
      </c>
      <c r="O45" s="19">
        <f t="shared" si="23"/>
        <v>0.93548387096774188</v>
      </c>
      <c r="P45" s="19">
        <f t="shared" si="24"/>
        <v>0.54838709677419351</v>
      </c>
      <c r="Q45" t="s">
        <v>65</v>
      </c>
    </row>
    <row r="46" spans="1:17" ht="18.75" x14ac:dyDescent="0.3">
      <c r="A46" s="7" t="s">
        <v>13</v>
      </c>
      <c r="B46" s="7">
        <f>SUM(B38:B45)</f>
        <v>241</v>
      </c>
      <c r="C46" s="8">
        <f>SUM(C38:C45)</f>
        <v>241</v>
      </c>
      <c r="D46" s="12">
        <f>C46/B46</f>
        <v>1</v>
      </c>
      <c r="E46" s="8">
        <f>SUM(E38:E45)</f>
        <v>35</v>
      </c>
      <c r="F46" s="13">
        <f>E46/C46</f>
        <v>0.14522821576763487</v>
      </c>
      <c r="G46" s="8">
        <f>SUM(G38:G45)</f>
        <v>113</v>
      </c>
      <c r="H46" s="13">
        <f t="shared" si="20"/>
        <v>0.46887966804979253</v>
      </c>
      <c r="I46" s="8">
        <f>SUM(I38:I45)</f>
        <v>87</v>
      </c>
      <c r="J46" s="13">
        <f t="shared" si="21"/>
        <v>0.36099585062240663</v>
      </c>
      <c r="K46" s="8">
        <f>SUM(K38:K45)</f>
        <v>6</v>
      </c>
      <c r="L46" s="13">
        <f t="shared" si="22"/>
        <v>2.4896265560165973E-2</v>
      </c>
      <c r="M46" s="33">
        <f>(E46*5+G46*4+I46*3+K46*2)/C46</f>
        <v>3.7344398340248963</v>
      </c>
      <c r="N46" s="9">
        <f>(N38*B38+N39*B39+N40*B40+N41*B41+N42*B42+N43*B43+N44*B44+N45*B45)/B46</f>
        <v>11.298755186721992</v>
      </c>
      <c r="O46" s="12">
        <f t="shared" si="23"/>
        <v>0.975103734439834</v>
      </c>
      <c r="P46" s="12">
        <f t="shared" si="24"/>
        <v>0.61410788381742742</v>
      </c>
    </row>
    <row r="47" spans="1:17" ht="18.75" x14ac:dyDescent="0.3">
      <c r="A47" s="10" t="s">
        <v>14</v>
      </c>
      <c r="B47" s="10"/>
      <c r="C47" s="10">
        <f>C31+C14</f>
        <v>13752</v>
      </c>
      <c r="D47" s="14"/>
      <c r="E47" s="10">
        <f>E31+E14</f>
        <v>1322</v>
      </c>
      <c r="F47" s="15">
        <f>E47/C47</f>
        <v>9.6131471785922046E-2</v>
      </c>
      <c r="G47" s="10">
        <f>G31+G14</f>
        <v>5710</v>
      </c>
      <c r="H47" s="15">
        <f t="shared" si="20"/>
        <v>0.41521233275159974</v>
      </c>
      <c r="I47" s="10">
        <f>I31+I14</f>
        <v>6067</v>
      </c>
      <c r="J47" s="15">
        <f t="shared" si="21"/>
        <v>0.4411721931355439</v>
      </c>
      <c r="K47" s="10">
        <f>K31+K14</f>
        <v>650</v>
      </c>
      <c r="L47" s="15">
        <f t="shared" si="22"/>
        <v>4.7265852239674229E-2</v>
      </c>
      <c r="M47" s="16">
        <f>(E47*5+G47*4+I47*3+K47*2)/C47</f>
        <v>3.5595549738219896</v>
      </c>
      <c r="N47" s="10"/>
      <c r="O47" s="14">
        <f t="shared" si="23"/>
        <v>0.95273414776032572</v>
      </c>
      <c r="P47" s="14">
        <f t="shared" si="24"/>
        <v>0.51134380453752182</v>
      </c>
    </row>
    <row r="51" spans="1:17" ht="18.75" x14ac:dyDescent="0.3">
      <c r="A51" s="36" t="s">
        <v>22</v>
      </c>
      <c r="B51" s="36"/>
      <c r="C51" s="36"/>
      <c r="D51" s="1" t="s">
        <v>79</v>
      </c>
    </row>
    <row r="53" spans="1:17" ht="18.75" x14ac:dyDescent="0.25">
      <c r="A53" s="37" t="s">
        <v>1</v>
      </c>
      <c r="B53" s="38" t="s">
        <v>2</v>
      </c>
      <c r="C53" s="40" t="s">
        <v>3</v>
      </c>
      <c r="D53" s="40"/>
      <c r="E53" s="41">
        <v>5</v>
      </c>
      <c r="F53" s="42"/>
      <c r="G53" s="41">
        <v>4</v>
      </c>
      <c r="H53" s="42"/>
      <c r="I53" s="41">
        <v>3</v>
      </c>
      <c r="J53" s="42"/>
      <c r="K53" s="41">
        <v>2</v>
      </c>
      <c r="L53" s="42"/>
      <c r="M53" s="34" t="s">
        <v>4</v>
      </c>
      <c r="N53" s="34" t="s">
        <v>5</v>
      </c>
      <c r="O53" s="34" t="s">
        <v>6</v>
      </c>
      <c r="P53" s="34" t="s">
        <v>7</v>
      </c>
    </row>
    <row r="54" spans="1:17" ht="37.5" x14ac:dyDescent="0.25">
      <c r="A54" s="37"/>
      <c r="B54" s="39"/>
      <c r="C54" s="2" t="s">
        <v>8</v>
      </c>
      <c r="D54" s="2" t="s">
        <v>9</v>
      </c>
      <c r="E54" s="3" t="s">
        <v>8</v>
      </c>
      <c r="F54" s="3" t="s">
        <v>9</v>
      </c>
      <c r="G54" s="3" t="s">
        <v>8</v>
      </c>
      <c r="H54" s="3" t="s">
        <v>9</v>
      </c>
      <c r="I54" s="3" t="s">
        <v>8</v>
      </c>
      <c r="J54" s="3" t="s">
        <v>9</v>
      </c>
      <c r="K54" s="3" t="s">
        <v>8</v>
      </c>
      <c r="L54" s="3" t="s">
        <v>9</v>
      </c>
      <c r="M54" s="35"/>
      <c r="N54" s="35"/>
      <c r="O54" s="35"/>
      <c r="P54" s="35"/>
    </row>
    <row r="55" spans="1:17" ht="18.75" x14ac:dyDescent="0.3">
      <c r="A55" s="4" t="s">
        <v>10</v>
      </c>
      <c r="B55" s="4">
        <v>15</v>
      </c>
      <c r="C55" s="5">
        <f>E55+G55+I55+K55</f>
        <v>9</v>
      </c>
      <c r="D55" s="17">
        <f t="shared" ref="D55:D62" si="27">C55/B55</f>
        <v>0.6</v>
      </c>
      <c r="E55" s="5">
        <v>2</v>
      </c>
      <c r="F55" s="6">
        <f t="shared" ref="F55:F61" si="28">E55/$C55</f>
        <v>0.22222222222222221</v>
      </c>
      <c r="G55" s="5">
        <v>4</v>
      </c>
      <c r="H55" s="6">
        <f t="shared" ref="H55:H63" si="29">G55/$C55</f>
        <v>0.44444444444444442</v>
      </c>
      <c r="I55" s="5">
        <v>3</v>
      </c>
      <c r="J55" s="6">
        <f t="shared" ref="J55:J63" si="30">I55/$C55</f>
        <v>0.33333333333333331</v>
      </c>
      <c r="K55" s="5">
        <v>0</v>
      </c>
      <c r="L55" s="6">
        <f t="shared" ref="L55:L63" si="31">K55/$C55</f>
        <v>0</v>
      </c>
      <c r="M55" s="18">
        <f t="shared" ref="M55:M59" si="32">AVERAGE(M22,M39)</f>
        <v>3.9302325581395348</v>
      </c>
      <c r="N55" s="18">
        <v>10.75</v>
      </c>
      <c r="O55" s="19">
        <f t="shared" ref="O55:O63" si="33">(C55-K55)/C55</f>
        <v>1</v>
      </c>
      <c r="P55" s="19">
        <f t="shared" ref="P55:P63" si="34">(E55+G55)/C55</f>
        <v>0.66666666666666663</v>
      </c>
    </row>
    <row r="56" spans="1:17" ht="18.75" x14ac:dyDescent="0.3">
      <c r="A56" s="4" t="s">
        <v>11</v>
      </c>
      <c r="B56" s="4">
        <v>43</v>
      </c>
      <c r="C56" s="5">
        <f t="shared" ref="C56:C62" si="35">E56+G56+I56+K56</f>
        <v>43</v>
      </c>
      <c r="D56" s="17">
        <f t="shared" si="27"/>
        <v>1</v>
      </c>
      <c r="E56" s="5">
        <v>8</v>
      </c>
      <c r="F56" s="6">
        <f t="shared" si="28"/>
        <v>0.18604651162790697</v>
      </c>
      <c r="G56" s="5">
        <v>21</v>
      </c>
      <c r="H56" s="6">
        <f t="shared" si="29"/>
        <v>0.48837209302325579</v>
      </c>
      <c r="I56" s="5">
        <v>14</v>
      </c>
      <c r="J56" s="6">
        <f t="shared" si="30"/>
        <v>0.32558139534883723</v>
      </c>
      <c r="K56" s="5">
        <v>0</v>
      </c>
      <c r="L56" s="6">
        <f t="shared" si="31"/>
        <v>0</v>
      </c>
      <c r="M56" s="18">
        <f t="shared" si="32"/>
        <v>4.083333333333333</v>
      </c>
      <c r="N56" s="18">
        <v>12.5</v>
      </c>
      <c r="O56" s="19">
        <f t="shared" si="33"/>
        <v>1</v>
      </c>
      <c r="P56" s="19">
        <f t="shared" si="34"/>
        <v>0.67441860465116277</v>
      </c>
    </row>
    <row r="57" spans="1:17" ht="18.75" x14ac:dyDescent="0.3">
      <c r="A57" s="4" t="s">
        <v>15</v>
      </c>
      <c r="B57" s="4">
        <v>16</v>
      </c>
      <c r="C57" s="5">
        <f t="shared" si="35"/>
        <v>16</v>
      </c>
      <c r="D57" s="17">
        <f t="shared" si="27"/>
        <v>1</v>
      </c>
      <c r="E57" s="5">
        <v>7</v>
      </c>
      <c r="F57" s="6">
        <f t="shared" si="28"/>
        <v>0.4375</v>
      </c>
      <c r="G57" s="5">
        <v>6</v>
      </c>
      <c r="H57" s="6">
        <f t="shared" si="29"/>
        <v>0.375</v>
      </c>
      <c r="I57" s="5">
        <v>3</v>
      </c>
      <c r="J57" s="6">
        <f t="shared" si="30"/>
        <v>0.1875</v>
      </c>
      <c r="K57" s="5">
        <v>0</v>
      </c>
      <c r="L57" s="6">
        <f t="shared" si="31"/>
        <v>0</v>
      </c>
      <c r="M57" s="18">
        <v>4.25</v>
      </c>
      <c r="N57" s="18">
        <v>13</v>
      </c>
      <c r="O57" s="19">
        <f t="shared" si="33"/>
        <v>1</v>
      </c>
      <c r="P57" s="19">
        <f t="shared" si="34"/>
        <v>0.8125</v>
      </c>
    </row>
    <row r="58" spans="1:17" ht="18.75" x14ac:dyDescent="0.3">
      <c r="A58" s="4" t="s">
        <v>16</v>
      </c>
      <c r="B58" s="4">
        <v>42</v>
      </c>
      <c r="C58" s="5">
        <f t="shared" si="35"/>
        <v>42</v>
      </c>
      <c r="D58" s="17">
        <f t="shared" si="27"/>
        <v>1</v>
      </c>
      <c r="E58" s="5">
        <v>11</v>
      </c>
      <c r="F58" s="6">
        <f t="shared" si="28"/>
        <v>0.26190476190476192</v>
      </c>
      <c r="G58" s="5">
        <v>17</v>
      </c>
      <c r="H58" s="6">
        <f t="shared" si="29"/>
        <v>0.40476190476190477</v>
      </c>
      <c r="I58" s="5">
        <v>14</v>
      </c>
      <c r="J58" s="6">
        <f t="shared" si="30"/>
        <v>0.33333333333333331</v>
      </c>
      <c r="K58" s="5">
        <v>0</v>
      </c>
      <c r="L58" s="6">
        <f t="shared" si="31"/>
        <v>0</v>
      </c>
      <c r="M58" s="18">
        <f t="shared" si="32"/>
        <v>3.7333333333333334</v>
      </c>
      <c r="N58" s="18">
        <v>11.5</v>
      </c>
      <c r="O58" s="19">
        <f t="shared" si="33"/>
        <v>1</v>
      </c>
      <c r="P58" s="19">
        <f t="shared" si="34"/>
        <v>0.66666666666666663</v>
      </c>
    </row>
    <row r="59" spans="1:17" ht="18.75" x14ac:dyDescent="0.3">
      <c r="A59" s="4" t="s">
        <v>12</v>
      </c>
      <c r="B59" s="4">
        <v>51</v>
      </c>
      <c r="C59" s="5">
        <f t="shared" si="35"/>
        <v>50</v>
      </c>
      <c r="D59" s="17">
        <f t="shared" si="27"/>
        <v>0.98039215686274506</v>
      </c>
      <c r="E59" s="5">
        <v>3</v>
      </c>
      <c r="F59" s="6">
        <f t="shared" si="28"/>
        <v>0.06</v>
      </c>
      <c r="G59" s="5">
        <v>28</v>
      </c>
      <c r="H59" s="6">
        <f t="shared" si="29"/>
        <v>0.56000000000000005</v>
      </c>
      <c r="I59" s="5">
        <v>19</v>
      </c>
      <c r="J59" s="6">
        <f t="shared" si="30"/>
        <v>0.38</v>
      </c>
      <c r="K59" s="5">
        <v>0</v>
      </c>
      <c r="L59" s="6">
        <f t="shared" si="31"/>
        <v>0</v>
      </c>
      <c r="M59" s="18">
        <f t="shared" si="32"/>
        <v>3.46875</v>
      </c>
      <c r="N59" s="18">
        <v>10</v>
      </c>
      <c r="O59" s="19">
        <f t="shared" si="33"/>
        <v>1</v>
      </c>
      <c r="P59" s="19">
        <f t="shared" si="34"/>
        <v>0.62</v>
      </c>
    </row>
    <row r="60" spans="1:17" ht="18.75" x14ac:dyDescent="0.3">
      <c r="A60" s="4" t="s">
        <v>17</v>
      </c>
      <c r="B60" s="4">
        <v>16</v>
      </c>
      <c r="C60" s="5">
        <f t="shared" si="35"/>
        <v>16</v>
      </c>
      <c r="D60" s="17">
        <f t="shared" si="27"/>
        <v>1</v>
      </c>
      <c r="E60" s="5">
        <v>1</v>
      </c>
      <c r="F60" s="6">
        <f t="shared" si="28"/>
        <v>6.25E-2</v>
      </c>
      <c r="G60" s="5">
        <v>13</v>
      </c>
      <c r="H60" s="6">
        <f t="shared" si="29"/>
        <v>0.8125</v>
      </c>
      <c r="I60" s="5">
        <v>2</v>
      </c>
      <c r="J60" s="6">
        <f t="shared" si="30"/>
        <v>0.125</v>
      </c>
      <c r="K60" s="5">
        <v>0</v>
      </c>
      <c r="L60" s="6">
        <f t="shared" si="31"/>
        <v>0</v>
      </c>
      <c r="M60" s="18">
        <v>3.94</v>
      </c>
      <c r="N60" s="18">
        <v>12</v>
      </c>
      <c r="O60" s="19">
        <f t="shared" si="33"/>
        <v>1</v>
      </c>
      <c r="P60" s="19">
        <f t="shared" si="34"/>
        <v>0.875</v>
      </c>
    </row>
    <row r="61" spans="1:17" ht="18.75" x14ac:dyDescent="0.3">
      <c r="A61" s="4" t="s">
        <v>18</v>
      </c>
      <c r="B61" s="4">
        <v>27</v>
      </c>
      <c r="C61" s="5">
        <f t="shared" si="35"/>
        <v>27</v>
      </c>
      <c r="D61" s="17">
        <f t="shared" si="27"/>
        <v>1</v>
      </c>
      <c r="E61" s="5">
        <v>0</v>
      </c>
      <c r="F61" s="6">
        <f t="shared" si="28"/>
        <v>0</v>
      </c>
      <c r="G61" s="5">
        <v>6</v>
      </c>
      <c r="H61" s="6">
        <f t="shared" si="29"/>
        <v>0.22222222222222221</v>
      </c>
      <c r="I61" s="5">
        <v>19</v>
      </c>
      <c r="J61" s="6">
        <f t="shared" si="30"/>
        <v>0.70370370370370372</v>
      </c>
      <c r="K61" s="5">
        <v>2</v>
      </c>
      <c r="L61" s="6">
        <f t="shared" si="31"/>
        <v>7.407407407407407E-2</v>
      </c>
      <c r="M61" s="18">
        <v>3.15</v>
      </c>
      <c r="N61" s="18">
        <v>9</v>
      </c>
      <c r="O61" s="19">
        <f t="shared" si="33"/>
        <v>0.92592592592592593</v>
      </c>
      <c r="P61" s="19">
        <f t="shared" si="34"/>
        <v>0.22222222222222221</v>
      </c>
      <c r="Q61" t="s">
        <v>64</v>
      </c>
    </row>
    <row r="62" spans="1:17" ht="18.75" x14ac:dyDescent="0.3">
      <c r="A62" s="4" t="s">
        <v>28</v>
      </c>
      <c r="B62" s="4">
        <v>31</v>
      </c>
      <c r="C62" s="5">
        <f t="shared" si="35"/>
        <v>31</v>
      </c>
      <c r="D62" s="17">
        <f t="shared" si="27"/>
        <v>1</v>
      </c>
      <c r="E62" s="5">
        <v>1</v>
      </c>
      <c r="F62" s="6">
        <v>0</v>
      </c>
      <c r="G62" s="5">
        <v>16</v>
      </c>
      <c r="H62" s="6">
        <f t="shared" si="29"/>
        <v>0.5161290322580645</v>
      </c>
      <c r="I62" s="5">
        <v>14</v>
      </c>
      <c r="J62" s="6">
        <f t="shared" si="30"/>
        <v>0.45161290322580644</v>
      </c>
      <c r="K62" s="5">
        <v>0</v>
      </c>
      <c r="L62" s="6">
        <f t="shared" si="31"/>
        <v>0</v>
      </c>
      <c r="M62" s="18">
        <v>3.52</v>
      </c>
      <c r="N62" s="18">
        <v>9</v>
      </c>
      <c r="O62" s="19">
        <f t="shared" si="33"/>
        <v>1</v>
      </c>
      <c r="P62" s="19">
        <f t="shared" si="34"/>
        <v>0.54838709677419351</v>
      </c>
    </row>
    <row r="63" spans="1:17" ht="18.75" x14ac:dyDescent="0.3">
      <c r="A63" s="7" t="s">
        <v>13</v>
      </c>
      <c r="B63" s="7">
        <f>SUM(B55:B62)</f>
        <v>241</v>
      </c>
      <c r="C63" s="8">
        <f>SUM(C55:C62)</f>
        <v>234</v>
      </c>
      <c r="D63" s="12">
        <f>C63/B63</f>
        <v>0.97095435684647302</v>
      </c>
      <c r="E63" s="8">
        <f>SUM(E55:E62)</f>
        <v>33</v>
      </c>
      <c r="F63" s="13">
        <f>E63/C63</f>
        <v>0.14102564102564102</v>
      </c>
      <c r="G63" s="8">
        <f>SUM(G55:G62)</f>
        <v>111</v>
      </c>
      <c r="H63" s="13">
        <f t="shared" si="29"/>
        <v>0.47435897435897434</v>
      </c>
      <c r="I63" s="8">
        <f>SUM(I55:I62)</f>
        <v>88</v>
      </c>
      <c r="J63" s="13">
        <f t="shared" si="30"/>
        <v>0.37606837606837606</v>
      </c>
      <c r="K63" s="8">
        <f>SUM(K55:K62)</f>
        <v>2</v>
      </c>
      <c r="L63" s="13">
        <f t="shared" si="31"/>
        <v>8.5470085470085479E-3</v>
      </c>
      <c r="M63" s="9">
        <f t="shared" ref="M63" si="36" xml:space="preserve"> (E63*5+G63*4+I63*3+K63*2)/C63</f>
        <v>3.7478632478632479</v>
      </c>
      <c r="N63" s="9">
        <f>AVERAGE(N55:N62)</f>
        <v>10.96875</v>
      </c>
      <c r="O63" s="12">
        <f t="shared" si="33"/>
        <v>0.99145299145299148</v>
      </c>
      <c r="P63" s="12">
        <f t="shared" si="34"/>
        <v>0.61538461538461542</v>
      </c>
    </row>
    <row r="64" spans="1:17" ht="18.75" x14ac:dyDescent="0.3">
      <c r="A64" s="10" t="s">
        <v>14</v>
      </c>
      <c r="B64" s="10"/>
      <c r="C64" s="10"/>
      <c r="D64" s="14"/>
      <c r="E64" s="10"/>
      <c r="F64" s="15"/>
      <c r="G64" s="10"/>
      <c r="H64" s="15"/>
      <c r="I64" s="10"/>
      <c r="J64" s="15"/>
      <c r="K64" s="10"/>
      <c r="L64" s="15"/>
      <c r="M64" s="16"/>
      <c r="N64" s="10"/>
      <c r="O64" s="14"/>
      <c r="P64" s="14"/>
    </row>
  </sheetData>
  <mergeCells count="48">
    <mergeCell ref="O53:O54"/>
    <mergeCell ref="P53:P54"/>
    <mergeCell ref="G53:H53"/>
    <mergeCell ref="I53:J53"/>
    <mergeCell ref="K53:L53"/>
    <mergeCell ref="M53:M54"/>
    <mergeCell ref="N53:N54"/>
    <mergeCell ref="A51:C51"/>
    <mergeCell ref="A53:A54"/>
    <mergeCell ref="B53:B54"/>
    <mergeCell ref="C53:D53"/>
    <mergeCell ref="E53:F53"/>
    <mergeCell ref="O36:O37"/>
    <mergeCell ref="P36:P37"/>
    <mergeCell ref="G36:H36"/>
    <mergeCell ref="I36:J36"/>
    <mergeCell ref="K36:L36"/>
    <mergeCell ref="M36:M37"/>
    <mergeCell ref="N36:N37"/>
    <mergeCell ref="A34:C34"/>
    <mergeCell ref="A36:A37"/>
    <mergeCell ref="B36:B37"/>
    <mergeCell ref="C36:D36"/>
    <mergeCell ref="E36:F36"/>
    <mergeCell ref="P3:P4"/>
    <mergeCell ref="A1:C1"/>
    <mergeCell ref="A3:A4"/>
    <mergeCell ref="B3:B4"/>
    <mergeCell ref="C3:D3"/>
    <mergeCell ref="E3:F3"/>
    <mergeCell ref="G3:H3"/>
    <mergeCell ref="I3:J3"/>
    <mergeCell ref="K3:L3"/>
    <mergeCell ref="M3:M4"/>
    <mergeCell ref="N3:N4"/>
    <mergeCell ref="O3:O4"/>
    <mergeCell ref="A18:C18"/>
    <mergeCell ref="A20:A21"/>
    <mergeCell ref="B20:B21"/>
    <mergeCell ref="C20:D20"/>
    <mergeCell ref="E20:F20"/>
    <mergeCell ref="O20:O21"/>
    <mergeCell ref="P20:P21"/>
    <mergeCell ref="G20:H20"/>
    <mergeCell ref="I20:J20"/>
    <mergeCell ref="K20:L20"/>
    <mergeCell ref="M20:M21"/>
    <mergeCell ref="N20:N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английский</vt:lpstr>
      <vt:lpstr>математика</vt:lpstr>
      <vt:lpstr>обществознание</vt:lpstr>
      <vt:lpstr>физика</vt:lpstr>
      <vt:lpstr>химия</vt:lpstr>
      <vt:lpstr>биология</vt:lpstr>
      <vt:lpstr>история</vt:lpstr>
      <vt:lpstr>русский язык</vt:lpstr>
      <vt:lpstr>информатика</vt:lpstr>
      <vt:lpstr>география</vt:lpstr>
      <vt:lpstr>литература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User</cp:lastModifiedBy>
  <dcterms:created xsi:type="dcterms:W3CDTF">2018-06-06T07:54:01Z</dcterms:created>
  <dcterms:modified xsi:type="dcterms:W3CDTF">2023-07-05T06:41:08Z</dcterms:modified>
</cp:coreProperties>
</file>