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19"/>
  <workbookPr/>
  <mc:AlternateContent xmlns:mc="http://schemas.openxmlformats.org/markup-compatibility/2006">
    <mc:Choice Requires="x15">
      <x15ac:absPath xmlns:x15ac="http://schemas.microsoft.com/office/spreadsheetml/2010/11/ac" url="C:\Users\Михалева Наталья\Desktop\"/>
    </mc:Choice>
  </mc:AlternateContent>
  <xr:revisionPtr revIDLastSave="0" documentId="13_ncr:1_{20E1078D-337A-43C2-97A7-F84460BE4774}" xr6:coauthVersionLast="47" xr6:coauthVersionMax="47" xr10:uidLastSave="{00000000-0000-0000-0000-000000000000}"/>
  <bookViews>
    <workbookView xWindow="-120" yWindow="-120" windowWidth="29040" windowHeight="15720" tabRatio="630" firstSheet="3" activeTab="11" xr2:uid="{00000000-000D-0000-FFFF-FFFF00000000}"/>
  </bookViews>
  <sheets>
    <sheet name="химия" sheetId="6" r:id="rId1"/>
    <sheet name="география" sheetId="3" r:id="rId2"/>
    <sheet name="литература" sheetId="10" r:id="rId3"/>
    <sheet name="русский язык" sheetId="8" r:id="rId4"/>
    <sheet name="математика П " sheetId="4" r:id="rId5"/>
    <sheet name="математика Б" sheetId="14" r:id="rId6"/>
    <sheet name="физика" sheetId="13" r:id="rId7"/>
    <sheet name="история" sheetId="5" r:id="rId8"/>
    <sheet name="общество" sheetId="7" r:id="rId9"/>
    <sheet name="биология" sheetId="9" r:id="rId10"/>
    <sheet name="англ.язык" sheetId="11" r:id="rId11"/>
    <sheet name="ИКТ" sheetId="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2" l="1"/>
  <c r="G28" i="2"/>
  <c r="F28" i="2"/>
  <c r="E28" i="2"/>
  <c r="B28" i="2"/>
  <c r="C28" i="2"/>
  <c r="D28" i="2"/>
  <c r="D12" i="2"/>
  <c r="E49" i="4" l="1"/>
  <c r="E48" i="4"/>
  <c r="E47" i="4"/>
  <c r="H46" i="4"/>
  <c r="G46" i="4"/>
  <c r="F46" i="4"/>
  <c r="D46" i="4"/>
  <c r="C46" i="4"/>
  <c r="B46" i="4"/>
  <c r="E45" i="4"/>
  <c r="E44" i="4"/>
  <c r="E43" i="4"/>
  <c r="E42" i="4"/>
  <c r="E41" i="4"/>
  <c r="E40" i="4"/>
  <c r="E39" i="4"/>
  <c r="E38" i="4"/>
  <c r="C50" i="4" l="1"/>
  <c r="E46" i="4"/>
  <c r="N14" i="14"/>
  <c r="N16" i="14"/>
  <c r="N15" i="14"/>
  <c r="Q13" i="14"/>
  <c r="P13" i="14"/>
  <c r="O13" i="14"/>
  <c r="M13" i="14"/>
  <c r="L13" i="14"/>
  <c r="K13" i="14"/>
  <c r="N12" i="14"/>
  <c r="N11" i="14"/>
  <c r="N10" i="14"/>
  <c r="N9" i="14"/>
  <c r="N8" i="14"/>
  <c r="N7" i="14"/>
  <c r="N6" i="14"/>
  <c r="N5" i="14"/>
  <c r="U32" i="4"/>
  <c r="T32" i="4"/>
  <c r="S32" i="4"/>
  <c r="R32" i="4"/>
  <c r="Q32" i="4"/>
  <c r="P32" i="4"/>
  <c r="O32" i="4"/>
  <c r="N32" i="4"/>
  <c r="M32" i="4"/>
  <c r="V31" i="4"/>
  <c r="V30" i="4"/>
  <c r="V29" i="4"/>
  <c r="V28" i="4"/>
  <c r="V27" i="4"/>
  <c r="V26" i="4"/>
  <c r="V25" i="4"/>
  <c r="V24" i="4"/>
  <c r="P18" i="4"/>
  <c r="P17" i="4"/>
  <c r="P16" i="4"/>
  <c r="S15" i="4"/>
  <c r="R15" i="4"/>
  <c r="Q15" i="4"/>
  <c r="O15" i="4"/>
  <c r="N15" i="4"/>
  <c r="M15" i="4"/>
  <c r="P14" i="4"/>
  <c r="P13" i="4"/>
  <c r="P12" i="4"/>
  <c r="P11" i="4"/>
  <c r="P10" i="4"/>
  <c r="P9" i="4"/>
  <c r="P8" i="4"/>
  <c r="P7" i="4"/>
  <c r="N13" i="14" l="1"/>
  <c r="L17" i="14"/>
  <c r="V32" i="4"/>
  <c r="P15" i="4"/>
  <c r="N19" i="4"/>
  <c r="I64" i="8"/>
  <c r="H64" i="8"/>
  <c r="G64" i="8"/>
  <c r="F64" i="8"/>
  <c r="E64" i="8"/>
  <c r="D64" i="8"/>
  <c r="C64" i="8"/>
  <c r="B64" i="8"/>
  <c r="J63" i="8"/>
  <c r="J62" i="8"/>
  <c r="J61" i="8"/>
  <c r="J60" i="8"/>
  <c r="J59" i="8"/>
  <c r="J58" i="8"/>
  <c r="J57" i="8"/>
  <c r="J56" i="8"/>
  <c r="E50" i="8"/>
  <c r="E49" i="8"/>
  <c r="E48" i="8"/>
  <c r="H47" i="8"/>
  <c r="G47" i="8"/>
  <c r="F47" i="8"/>
  <c r="D47" i="8"/>
  <c r="C47" i="8"/>
  <c r="B47" i="8"/>
  <c r="E46" i="8"/>
  <c r="E45" i="8"/>
  <c r="E44" i="8"/>
  <c r="E43" i="8"/>
  <c r="E42" i="8"/>
  <c r="E41" i="8"/>
  <c r="E40" i="8"/>
  <c r="E39" i="8"/>
  <c r="O30" i="8"/>
  <c r="P30" i="8"/>
  <c r="Q30" i="8"/>
  <c r="R30" i="8"/>
  <c r="S30" i="8"/>
  <c r="T30" i="8"/>
  <c r="U30" i="8"/>
  <c r="N30" i="8"/>
  <c r="I65" i="8" l="1"/>
  <c r="B65" i="8"/>
  <c r="E65" i="8"/>
  <c r="H65" i="8"/>
  <c r="C51" i="8"/>
  <c r="C65" i="8"/>
  <c r="G65" i="8"/>
  <c r="F65" i="8"/>
  <c r="D65" i="8"/>
  <c r="E47" i="8"/>
  <c r="J64" i="8"/>
  <c r="I27" i="2"/>
  <c r="E13" i="2"/>
  <c r="K22" i="11"/>
  <c r="E10" i="2"/>
  <c r="E10" i="11"/>
  <c r="F12" i="11" l="1"/>
  <c r="G12" i="11"/>
  <c r="H12" i="11"/>
  <c r="J26" i="9" l="1"/>
  <c r="J27" i="9"/>
  <c r="J28" i="9"/>
  <c r="J29" i="9"/>
  <c r="C30" i="9"/>
  <c r="D30" i="9"/>
  <c r="E30" i="9"/>
  <c r="F30" i="9"/>
  <c r="G30" i="9"/>
  <c r="H30" i="9"/>
  <c r="I30" i="9"/>
  <c r="B30" i="9"/>
  <c r="E10" i="9"/>
  <c r="I26" i="7" l="1"/>
  <c r="E10" i="7"/>
  <c r="B28" i="5" l="1"/>
  <c r="J26" i="5"/>
  <c r="J26" i="13"/>
  <c r="J27" i="13"/>
  <c r="E15" i="5"/>
  <c r="E14" i="5"/>
  <c r="E13" i="5"/>
  <c r="H12" i="5"/>
  <c r="G12" i="5"/>
  <c r="F12" i="5"/>
  <c r="D12" i="5"/>
  <c r="C12" i="5"/>
  <c r="I29" i="5" s="1"/>
  <c r="B12" i="5"/>
  <c r="E11" i="5"/>
  <c r="E10" i="5"/>
  <c r="E9" i="5"/>
  <c r="E8" i="5"/>
  <c r="E7" i="5"/>
  <c r="E6" i="5"/>
  <c r="E5" i="5"/>
  <c r="E4" i="5"/>
  <c r="E10" i="13"/>
  <c r="E11" i="13"/>
  <c r="B29" i="5" l="1"/>
  <c r="C16" i="5"/>
  <c r="E12" i="5"/>
  <c r="K28" i="4"/>
  <c r="K29" i="4"/>
  <c r="E11" i="4"/>
  <c r="H13" i="14" l="1"/>
  <c r="G13" i="14"/>
  <c r="F13" i="14"/>
  <c r="J27" i="8" l="1"/>
  <c r="J28" i="8"/>
  <c r="J29" i="8"/>
  <c r="C30" i="8" l="1"/>
  <c r="D30" i="8"/>
  <c r="E30" i="8"/>
  <c r="F30" i="8"/>
  <c r="G30" i="8"/>
  <c r="H30" i="8"/>
  <c r="I30" i="8"/>
  <c r="B30" i="8"/>
  <c r="Q11" i="8"/>
  <c r="E11" i="8"/>
  <c r="E11" i="14"/>
  <c r="E15" i="6" l="1"/>
  <c r="E4" i="10" l="1"/>
  <c r="E5" i="10"/>
  <c r="J25" i="10"/>
  <c r="J26" i="10"/>
  <c r="E14" i="10"/>
  <c r="E13" i="10"/>
  <c r="H12" i="10"/>
  <c r="G12" i="10"/>
  <c r="F12" i="10"/>
  <c r="D12" i="10"/>
  <c r="C12" i="10"/>
  <c r="B12" i="10"/>
  <c r="E11" i="10"/>
  <c r="E10" i="10"/>
  <c r="E9" i="10"/>
  <c r="E8" i="10"/>
  <c r="E7" i="10"/>
  <c r="E6" i="10"/>
  <c r="J21" i="3"/>
  <c r="J22" i="3"/>
  <c r="J23" i="3"/>
  <c r="J24" i="3"/>
  <c r="J25" i="3"/>
  <c r="J26" i="3"/>
  <c r="J27" i="3"/>
  <c r="J20" i="3"/>
  <c r="E7" i="3"/>
  <c r="G12" i="3"/>
  <c r="E8" i="3"/>
  <c r="E9" i="3"/>
  <c r="E10" i="3"/>
  <c r="E11" i="3"/>
  <c r="J27" i="6"/>
  <c r="J25" i="6"/>
  <c r="E12" i="10" l="1"/>
  <c r="C16" i="10"/>
  <c r="V29" i="8" l="1"/>
  <c r="V27" i="8"/>
  <c r="V26" i="8"/>
  <c r="V25" i="8"/>
  <c r="V24" i="8"/>
  <c r="V23" i="8"/>
  <c r="Q16" i="8"/>
  <c r="Q15" i="8"/>
  <c r="Q14" i="8"/>
  <c r="T13" i="8"/>
  <c r="S13" i="8"/>
  <c r="R13" i="8"/>
  <c r="P13" i="8"/>
  <c r="O13" i="8"/>
  <c r="O31" i="8" s="1"/>
  <c r="N13" i="8"/>
  <c r="Q12" i="8"/>
  <c r="Q10" i="8"/>
  <c r="Q9" i="8"/>
  <c r="Q8" i="8"/>
  <c r="Q7" i="8"/>
  <c r="Q6" i="8"/>
  <c r="Q5" i="8"/>
  <c r="O17" i="8" l="1"/>
  <c r="R31" i="8"/>
  <c r="T31" i="8"/>
  <c r="S31" i="8"/>
  <c r="Q13" i="8"/>
  <c r="P31" i="8"/>
  <c r="Q31" i="8"/>
  <c r="U31" i="8"/>
  <c r="V30" i="8"/>
  <c r="N31" i="8"/>
  <c r="V22" i="8"/>
  <c r="J20" i="10"/>
  <c r="J21" i="10"/>
  <c r="J22" i="10"/>
  <c r="J23" i="10"/>
  <c r="J24" i="10"/>
  <c r="J19" i="10"/>
  <c r="I20" i="2" l="1"/>
  <c r="I21" i="2"/>
  <c r="I22" i="2"/>
  <c r="I23" i="2"/>
  <c r="I24" i="2"/>
  <c r="I25" i="2"/>
  <c r="I26" i="2"/>
  <c r="J26" i="2" l="1"/>
  <c r="D12" i="11"/>
  <c r="C12" i="11"/>
  <c r="K23" i="11" l="1"/>
  <c r="K24" i="11"/>
  <c r="K25" i="11"/>
  <c r="K26" i="11"/>
  <c r="K28" i="11"/>
  <c r="K21" i="11"/>
  <c r="K29" i="11" l="1"/>
  <c r="D28" i="7"/>
  <c r="E28" i="7"/>
  <c r="F28" i="7"/>
  <c r="G28" i="7"/>
  <c r="H28" i="7"/>
  <c r="C28" i="7"/>
  <c r="B28" i="7"/>
  <c r="G12" i="9"/>
  <c r="F12" i="9"/>
  <c r="H12" i="9"/>
  <c r="J23" i="9"/>
  <c r="J24" i="9"/>
  <c r="J25" i="9"/>
  <c r="J22" i="9"/>
  <c r="J23" i="8" l="1"/>
  <c r="J26" i="8"/>
  <c r="D13" i="8"/>
  <c r="C13" i="8"/>
  <c r="B31" i="8" s="1"/>
  <c r="J22" i="8"/>
  <c r="E16" i="8"/>
  <c r="E15" i="8"/>
  <c r="H13" i="8"/>
  <c r="G13" i="8"/>
  <c r="F13" i="8"/>
  <c r="E12" i="8"/>
  <c r="E10" i="8"/>
  <c r="E9" i="8"/>
  <c r="E8" i="8"/>
  <c r="E7" i="8"/>
  <c r="E6" i="8"/>
  <c r="E5" i="8"/>
  <c r="D31" i="8" l="1"/>
  <c r="J25" i="8"/>
  <c r="J30" i="8"/>
  <c r="J24" i="8"/>
  <c r="C17" i="8"/>
  <c r="E14" i="8"/>
  <c r="B13" i="8"/>
  <c r="I31" i="8"/>
  <c r="E13" i="8"/>
  <c r="H31" i="8"/>
  <c r="E31" i="8"/>
  <c r="C31" i="8"/>
  <c r="G31" i="8"/>
  <c r="F31" i="8"/>
  <c r="I21" i="7"/>
  <c r="I22" i="7"/>
  <c r="I23" i="7"/>
  <c r="I24" i="7"/>
  <c r="I25" i="7"/>
  <c r="I27" i="7"/>
  <c r="I28" i="7"/>
  <c r="I20" i="7"/>
  <c r="D12" i="13" l="1"/>
  <c r="C12" i="13"/>
  <c r="B12" i="13"/>
  <c r="D13" i="14"/>
  <c r="C13" i="14"/>
  <c r="B13" i="14"/>
  <c r="D13" i="4"/>
  <c r="C13" i="4"/>
  <c r="B13" i="4"/>
  <c r="D12" i="3"/>
  <c r="C12" i="3"/>
  <c r="B12" i="3"/>
  <c r="D12" i="6"/>
  <c r="C12" i="6"/>
  <c r="B12" i="6"/>
  <c r="J21" i="5" l="1"/>
  <c r="J22" i="5"/>
  <c r="J23" i="5"/>
  <c r="J24" i="5"/>
  <c r="J25" i="5"/>
  <c r="J27" i="5"/>
  <c r="J20" i="5"/>
  <c r="B28" i="13"/>
  <c r="B29" i="13" s="1"/>
  <c r="J21" i="13"/>
  <c r="J22" i="13"/>
  <c r="J23" i="13"/>
  <c r="J24" i="13"/>
  <c r="J25" i="13"/>
  <c r="J20" i="13"/>
  <c r="E4" i="13"/>
  <c r="E5" i="13"/>
  <c r="E6" i="13"/>
  <c r="E7" i="13"/>
  <c r="E8" i="13"/>
  <c r="E9" i="13"/>
  <c r="J28" i="5" l="1"/>
  <c r="E6" i="14"/>
  <c r="E7" i="14"/>
  <c r="E8" i="14"/>
  <c r="E9" i="14"/>
  <c r="E10" i="14"/>
  <c r="E12" i="14"/>
  <c r="E5" i="14"/>
  <c r="G13" i="4" l="1"/>
  <c r="H13" i="4"/>
  <c r="F13" i="4"/>
  <c r="K22" i="4" l="1"/>
  <c r="K24" i="4"/>
  <c r="K25" i="4"/>
  <c r="K26" i="4"/>
  <c r="K27" i="4"/>
  <c r="K23" i="4"/>
  <c r="K30" i="4" l="1"/>
  <c r="J22" i="6"/>
  <c r="J23" i="6"/>
  <c r="J24" i="6"/>
  <c r="J26" i="6"/>
  <c r="J28" i="6"/>
  <c r="J21" i="6"/>
  <c r="E13" i="6" l="1"/>
  <c r="E12" i="3"/>
  <c r="E13" i="3"/>
  <c r="E14" i="3"/>
  <c r="E14" i="6"/>
  <c r="B12" i="11"/>
  <c r="E16" i="14"/>
  <c r="E15" i="14"/>
  <c r="E14" i="14"/>
  <c r="E12" i="11" l="1"/>
  <c r="E13" i="14"/>
  <c r="C17" i="14"/>
  <c r="C16" i="3"/>
  <c r="E4" i="6"/>
  <c r="E5" i="6"/>
  <c r="J29" i="11" l="1"/>
  <c r="I29" i="11"/>
  <c r="H29" i="11"/>
  <c r="G29" i="11"/>
  <c r="F29" i="11"/>
  <c r="F30" i="11" s="1"/>
  <c r="E29" i="11"/>
  <c r="D29" i="11"/>
  <c r="C29" i="11"/>
  <c r="B29" i="11"/>
  <c r="E15" i="11"/>
  <c r="E14" i="11"/>
  <c r="B30" i="11"/>
  <c r="E11" i="11"/>
  <c r="E9" i="11"/>
  <c r="E8" i="11"/>
  <c r="E7" i="11"/>
  <c r="E6" i="11"/>
  <c r="E5" i="11"/>
  <c r="E4" i="11"/>
  <c r="E15" i="7"/>
  <c r="E14" i="7"/>
  <c r="E13" i="7"/>
  <c r="H12" i="7"/>
  <c r="G12" i="7"/>
  <c r="F12" i="7"/>
  <c r="D12" i="7"/>
  <c r="C12" i="7"/>
  <c r="B12" i="7"/>
  <c r="E11" i="7"/>
  <c r="E9" i="7"/>
  <c r="E8" i="7"/>
  <c r="E7" i="7"/>
  <c r="E6" i="7"/>
  <c r="E5" i="7"/>
  <c r="E4" i="7"/>
  <c r="H28" i="5"/>
  <c r="H29" i="5" s="1"/>
  <c r="G28" i="5"/>
  <c r="G29" i="5" s="1"/>
  <c r="F28" i="5"/>
  <c r="F29" i="5" s="1"/>
  <c r="E28" i="5"/>
  <c r="E29" i="5" s="1"/>
  <c r="D28" i="5"/>
  <c r="D29" i="5" s="1"/>
  <c r="C28" i="5"/>
  <c r="C29" i="5" s="1"/>
  <c r="E15" i="9"/>
  <c r="E14" i="9"/>
  <c r="E13" i="9"/>
  <c r="D12" i="9"/>
  <c r="C12" i="9"/>
  <c r="B12" i="9"/>
  <c r="E11" i="9"/>
  <c r="E9" i="9"/>
  <c r="E8" i="9"/>
  <c r="E7" i="9"/>
  <c r="E6" i="9"/>
  <c r="E5" i="9"/>
  <c r="E4" i="9"/>
  <c r="I29" i="6"/>
  <c r="I30" i="6" s="1"/>
  <c r="H29" i="6"/>
  <c r="H30" i="6" s="1"/>
  <c r="G29" i="6"/>
  <c r="G30" i="6" s="1"/>
  <c r="F29" i="6"/>
  <c r="F30" i="6" s="1"/>
  <c r="E29" i="6"/>
  <c r="E30" i="6" s="1"/>
  <c r="D29" i="6"/>
  <c r="D30" i="6" s="1"/>
  <c r="C29" i="6"/>
  <c r="C30" i="6" s="1"/>
  <c r="B29" i="6"/>
  <c r="B30" i="6" s="1"/>
  <c r="H12" i="6"/>
  <c r="G12" i="6"/>
  <c r="F12" i="6"/>
  <c r="E11" i="6"/>
  <c r="E8" i="6"/>
  <c r="E7" i="6"/>
  <c r="E6" i="6"/>
  <c r="I28" i="13"/>
  <c r="I29" i="13" s="1"/>
  <c r="H28" i="13"/>
  <c r="H29" i="13" s="1"/>
  <c r="G28" i="13"/>
  <c r="G29" i="13" s="1"/>
  <c r="F28" i="13"/>
  <c r="F29" i="13" s="1"/>
  <c r="E28" i="13"/>
  <c r="E29" i="13" s="1"/>
  <c r="D28" i="13"/>
  <c r="D29" i="13" s="1"/>
  <c r="C28" i="13"/>
  <c r="C29" i="13" s="1"/>
  <c r="E15" i="13"/>
  <c r="E14" i="13"/>
  <c r="E13" i="13"/>
  <c r="H12" i="13"/>
  <c r="G12" i="13"/>
  <c r="F12" i="13"/>
  <c r="J30" i="4"/>
  <c r="J31" i="4" s="1"/>
  <c r="I30" i="4"/>
  <c r="I31" i="4" s="1"/>
  <c r="H30" i="4"/>
  <c r="H31" i="4" s="1"/>
  <c r="G30" i="4"/>
  <c r="G31" i="4" s="1"/>
  <c r="F30" i="4"/>
  <c r="F31" i="4" s="1"/>
  <c r="E30" i="4"/>
  <c r="E31" i="4" s="1"/>
  <c r="D30" i="4"/>
  <c r="D31" i="4" s="1"/>
  <c r="C30" i="4"/>
  <c r="C31" i="4" s="1"/>
  <c r="B30" i="4"/>
  <c r="B31" i="4" s="1"/>
  <c r="C17" i="4"/>
  <c r="E16" i="4"/>
  <c r="E15" i="4"/>
  <c r="E14" i="4"/>
  <c r="E13" i="4"/>
  <c r="E12" i="4"/>
  <c r="E10" i="4"/>
  <c r="E9" i="4"/>
  <c r="E8" i="4"/>
  <c r="E7" i="4"/>
  <c r="E6" i="4"/>
  <c r="E5" i="4"/>
  <c r="I27" i="10"/>
  <c r="I28" i="10" s="1"/>
  <c r="H27" i="10"/>
  <c r="H28" i="10" s="1"/>
  <c r="G27" i="10"/>
  <c r="G28" i="10" s="1"/>
  <c r="F27" i="10"/>
  <c r="F28" i="10" s="1"/>
  <c r="E27" i="10"/>
  <c r="E28" i="10" s="1"/>
  <c r="D27" i="10"/>
  <c r="D28" i="10" s="1"/>
  <c r="C27" i="10"/>
  <c r="C28" i="10" s="1"/>
  <c r="B27" i="10"/>
  <c r="B28" i="10" s="1"/>
  <c r="I28" i="3"/>
  <c r="H28" i="3"/>
  <c r="G28" i="3"/>
  <c r="F28" i="3"/>
  <c r="E28" i="3"/>
  <c r="D28" i="3"/>
  <c r="D29" i="3" s="1"/>
  <c r="C28" i="3"/>
  <c r="C29" i="3" s="1"/>
  <c r="B28" i="3"/>
  <c r="H12" i="3"/>
  <c r="F12" i="3"/>
  <c r="E6" i="3"/>
  <c r="E15" i="2"/>
  <c r="E14" i="2"/>
  <c r="H12" i="2"/>
  <c r="G12" i="2"/>
  <c r="F12" i="2"/>
  <c r="C12" i="2"/>
  <c r="C16" i="2" s="1"/>
  <c r="B12" i="2"/>
  <c r="B29" i="2" s="1"/>
  <c r="E11" i="2"/>
  <c r="E9" i="2"/>
  <c r="E8" i="2"/>
  <c r="E7" i="2"/>
  <c r="E6" i="2"/>
  <c r="E5" i="2"/>
  <c r="E4" i="2"/>
  <c r="J29" i="13" l="1"/>
  <c r="J28" i="3"/>
  <c r="B29" i="3"/>
  <c r="G29" i="7"/>
  <c r="H29" i="7"/>
  <c r="B29" i="7"/>
  <c r="C31" i="9"/>
  <c r="I31" i="9"/>
  <c r="E31" i="9"/>
  <c r="B31" i="9"/>
  <c r="H31" i="9"/>
  <c r="G31" i="9"/>
  <c r="F31" i="9"/>
  <c r="D31" i="9"/>
  <c r="E12" i="7"/>
  <c r="J27" i="10"/>
  <c r="J29" i="6"/>
  <c r="J30" i="11"/>
  <c r="H29" i="2"/>
  <c r="E29" i="2"/>
  <c r="F29" i="2"/>
  <c r="E12" i="2"/>
  <c r="E30" i="11"/>
  <c r="C30" i="11"/>
  <c r="G30" i="11"/>
  <c r="I30" i="11"/>
  <c r="J28" i="13"/>
  <c r="E12" i="13"/>
  <c r="C29" i="2"/>
  <c r="G29" i="2"/>
  <c r="D29" i="2"/>
  <c r="C16" i="11"/>
  <c r="D30" i="11"/>
  <c r="H30" i="11"/>
  <c r="E13" i="11"/>
  <c r="C16" i="9"/>
  <c r="E12" i="9"/>
  <c r="D29" i="7"/>
  <c r="E29" i="7"/>
  <c r="C16" i="7"/>
  <c r="F29" i="7"/>
  <c r="C29" i="7"/>
  <c r="C16" i="13"/>
  <c r="I29" i="3"/>
  <c r="F29" i="3"/>
  <c r="G29" i="3"/>
  <c r="E29" i="3"/>
  <c r="H29" i="3"/>
  <c r="E12" i="6"/>
  <c r="C16" i="6"/>
</calcChain>
</file>

<file path=xl/sharedStrings.xml><?xml version="1.0" encoding="utf-8"?>
<sst xmlns="http://schemas.openxmlformats.org/spreadsheetml/2006/main" count="658" uniqueCount="80">
  <si>
    <t>ОУ</t>
  </si>
  <si>
    <t>РИС</t>
  </si>
  <si>
    <t>СОШ №2</t>
  </si>
  <si>
    <t>СОШ №3</t>
  </si>
  <si>
    <t>СОШ №4</t>
  </si>
  <si>
    <t>СОШ №5</t>
  </si>
  <si>
    <t>СОШ №6</t>
  </si>
  <si>
    <t>СОШ №7</t>
  </si>
  <si>
    <t>город</t>
  </si>
  <si>
    <t>ВПЛ</t>
  </si>
  <si>
    <t>СПО</t>
  </si>
  <si>
    <t>Информатика и ИКТ</t>
  </si>
  <si>
    <t>порог</t>
  </si>
  <si>
    <t>максимальный балл</t>
  </si>
  <si>
    <t>минимальный балл</t>
  </si>
  <si>
    <t>Гимназия №1</t>
  </si>
  <si>
    <t>всего по городу</t>
  </si>
  <si>
    <t>по области</t>
  </si>
  <si>
    <t>средний тестовый балл</t>
  </si>
  <si>
    <t>прошли порог %</t>
  </si>
  <si>
    <t>прошли порог</t>
  </si>
  <si>
    <t>всего сдавали</t>
  </si>
  <si>
    <t>08-География</t>
  </si>
  <si>
    <t>Математика П</t>
  </si>
  <si>
    <t>Всего сдавали</t>
  </si>
  <si>
    <t>Прошли порог</t>
  </si>
  <si>
    <t>Прошли порог %</t>
  </si>
  <si>
    <t>Средний тестовый балл</t>
  </si>
  <si>
    <t>04-Химия</t>
  </si>
  <si>
    <t>07-История</t>
  </si>
  <si>
    <t>71-80</t>
  </si>
  <si>
    <t>81-90</t>
  </si>
  <si>
    <t>91-100</t>
  </si>
  <si>
    <t>по ОУ</t>
  </si>
  <si>
    <t>итого</t>
  </si>
  <si>
    <t xml:space="preserve">Обществознание </t>
  </si>
  <si>
    <t>Русский язык</t>
  </si>
  <si>
    <t>Биология</t>
  </si>
  <si>
    <t>Литература</t>
  </si>
  <si>
    <t xml:space="preserve">Английский язык </t>
  </si>
  <si>
    <t>Физика</t>
  </si>
  <si>
    <t>36-40</t>
  </si>
  <si>
    <t>27-30</t>
  </si>
  <si>
    <t>31-40</t>
  </si>
  <si>
    <t>41-50</t>
  </si>
  <si>
    <t>51-60</t>
  </si>
  <si>
    <t>61-70</t>
  </si>
  <si>
    <t>% по городу</t>
  </si>
  <si>
    <t>не прош.порог по ОУ</t>
  </si>
  <si>
    <t>не прошли порог по ОУ</t>
  </si>
  <si>
    <t>не прошли порог о ОУ</t>
  </si>
  <si>
    <t>в РИС</t>
  </si>
  <si>
    <t>менее 36</t>
  </si>
  <si>
    <t>меньше 32</t>
  </si>
  <si>
    <t>32-40</t>
  </si>
  <si>
    <t>мен. 42</t>
  </si>
  <si>
    <t>42-50</t>
  </si>
  <si>
    <t>мен.36</t>
  </si>
  <si>
    <t>Менее 22</t>
  </si>
  <si>
    <t>22-30</t>
  </si>
  <si>
    <t>%</t>
  </si>
  <si>
    <t>60-70</t>
  </si>
  <si>
    <t>% от кол-ва сдававших</t>
  </si>
  <si>
    <t>до 24</t>
  </si>
  <si>
    <t>25-40</t>
  </si>
  <si>
    <t>не прошли порог</t>
  </si>
  <si>
    <t>% ПО городу</t>
  </si>
  <si>
    <t>Не прошли порог</t>
  </si>
  <si>
    <t>менее 37</t>
  </si>
  <si>
    <t>37-40</t>
  </si>
  <si>
    <t>менее 32</t>
  </si>
  <si>
    <t>всего по области</t>
  </si>
  <si>
    <t>до 27 (не вкл 27)</t>
  </si>
  <si>
    <t>20-21.06.2022</t>
  </si>
  <si>
    <t>менее 40</t>
  </si>
  <si>
    <t>40-50</t>
  </si>
  <si>
    <t>Математика Б</t>
  </si>
  <si>
    <t>СОШ №8</t>
  </si>
  <si>
    <t>пересдача</t>
  </si>
  <si>
    <t>итоговая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</si>
</sst>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2" borderId="1" xfId="0" applyFont="1" applyFill="1" applyBorder="1"/>
    <xf numFmtId="0" fontId="0" fillId="0" borderId="0" xfId="0" applyFill="1" applyBorder="1"/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9" fontId="5" fillId="0" borderId="1" xfId="0" applyNumberFormat="1" applyFont="1" applyFill="1" applyBorder="1"/>
    <xf numFmtId="2" fontId="5" fillId="0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9" fontId="3" fillId="2" borderId="1" xfId="0" applyNumberFormat="1" applyFont="1" applyFill="1" applyBorder="1"/>
    <xf numFmtId="0" fontId="3" fillId="0" borderId="1" xfId="0" applyFont="1" applyBorder="1" applyAlignment="1">
      <alignment horizontal="center" wrapText="1"/>
    </xf>
    <xf numFmtId="0" fontId="5" fillId="0" borderId="0" xfId="0" applyFont="1" applyAlignment="1"/>
    <xf numFmtId="9" fontId="5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Fill="1" applyBorder="1" applyAlignment="1">
      <alignment horizontal="right"/>
    </xf>
    <xf numFmtId="0" fontId="5" fillId="3" borderId="1" xfId="0" applyFont="1" applyFill="1" applyBorder="1"/>
    <xf numFmtId="2" fontId="5" fillId="3" borderId="1" xfId="0" applyNumberFormat="1" applyFont="1" applyFill="1" applyBorder="1"/>
    <xf numFmtId="10" fontId="3" fillId="2" borderId="1" xfId="0" applyNumberFormat="1" applyFont="1" applyFill="1" applyBorder="1"/>
    <xf numFmtId="14" fontId="4" fillId="0" borderId="0" xfId="0" applyNumberFormat="1" applyFont="1" applyAlignment="1"/>
    <xf numFmtId="0" fontId="5" fillId="3" borderId="1" xfId="0" applyFont="1" applyFill="1" applyBorder="1" applyAlignment="1">
      <alignment horizontal="left"/>
    </xf>
    <xf numFmtId="9" fontId="3" fillId="3" borderId="1" xfId="0" applyNumberFormat="1" applyFont="1" applyFill="1" applyBorder="1"/>
    <xf numFmtId="14" fontId="5" fillId="0" borderId="0" xfId="0" applyNumberFormat="1" applyFont="1" applyFill="1"/>
    <xf numFmtId="14" fontId="4" fillId="0" borderId="0" xfId="0" applyNumberFormat="1" applyFont="1" applyFill="1"/>
    <xf numFmtId="2" fontId="3" fillId="2" borderId="1" xfId="0" applyNumberFormat="1" applyFont="1" applyFill="1" applyBorder="1"/>
    <xf numFmtId="0" fontId="1" fillId="0" borderId="1" xfId="0" applyFont="1" applyBorder="1" applyAlignment="1">
      <alignment horizontal="right"/>
    </xf>
    <xf numFmtId="14" fontId="5" fillId="0" borderId="0" xfId="0" applyNumberFormat="1" applyFont="1" applyFill="1" applyAlignment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9" fontId="3" fillId="0" borderId="0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/>
    <xf numFmtId="14" fontId="5" fillId="0" borderId="0" xfId="0" applyNumberFormat="1" applyFont="1" applyAlignment="1"/>
    <xf numFmtId="9" fontId="5" fillId="0" borderId="0" xfId="0" applyNumberFormat="1" applyFont="1" applyFill="1" applyBorder="1"/>
    <xf numFmtId="10" fontId="3" fillId="0" borderId="0" xfId="0" applyNumberFormat="1" applyFont="1" applyFill="1" applyBorder="1"/>
    <xf numFmtId="0" fontId="5" fillId="5" borderId="0" xfId="0" applyFont="1" applyFill="1"/>
    <xf numFmtId="0" fontId="5" fillId="4" borderId="0" xfId="0" applyFont="1" applyFill="1"/>
    <xf numFmtId="0" fontId="5" fillId="3" borderId="1" xfId="0" applyFont="1" applyFill="1" applyBorder="1" applyAlignment="1">
      <alignment horizontal="right"/>
    </xf>
    <xf numFmtId="0" fontId="5" fillId="7" borderId="1" xfId="0" applyFont="1" applyFill="1" applyBorder="1"/>
    <xf numFmtId="9" fontId="5" fillId="7" borderId="1" xfId="0" applyNumberFormat="1" applyFont="1" applyFill="1" applyBorder="1"/>
    <xf numFmtId="0" fontId="3" fillId="7" borderId="0" xfId="0" applyFont="1" applyFill="1" applyBorder="1" applyAlignment="1">
      <alignment wrapText="1"/>
    </xf>
    <xf numFmtId="0" fontId="1" fillId="7" borderId="0" xfId="0" applyFont="1" applyFill="1" applyBorder="1" applyAlignment="1">
      <alignment horizontal="center"/>
    </xf>
    <xf numFmtId="0" fontId="5" fillId="7" borderId="0" xfId="0" applyFont="1" applyFill="1" applyBorder="1"/>
    <xf numFmtId="0" fontId="3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4" fillId="7" borderId="0" xfId="0" applyFont="1" applyFill="1" applyBorder="1"/>
    <xf numFmtId="0" fontId="7" fillId="0" borderId="0" xfId="0" applyFont="1" applyFill="1"/>
    <xf numFmtId="0" fontId="3" fillId="4" borderId="0" xfId="0" applyFont="1" applyFill="1"/>
    <xf numFmtId="2" fontId="5" fillId="7" borderId="1" xfId="0" applyNumberFormat="1" applyFont="1" applyFill="1" applyBorder="1"/>
    <xf numFmtId="0" fontId="3" fillId="8" borderId="1" xfId="0" applyFont="1" applyFill="1" applyBorder="1"/>
    <xf numFmtId="9" fontId="3" fillId="8" borderId="1" xfId="0" applyNumberFormat="1" applyFont="1" applyFill="1" applyBorder="1"/>
    <xf numFmtId="2" fontId="3" fillId="8" borderId="1" xfId="0" applyNumberFormat="1" applyFont="1" applyFill="1" applyBorder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10" fontId="3" fillId="9" borderId="1" xfId="0" applyNumberFormat="1" applyFont="1" applyFill="1" applyBorder="1"/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10" fontId="3" fillId="10" borderId="1" xfId="0" applyNumberFormat="1" applyFont="1" applyFill="1" applyBorder="1"/>
    <xf numFmtId="0" fontId="7" fillId="0" borderId="0" xfId="0" applyFont="1"/>
    <xf numFmtId="0" fontId="3" fillId="13" borderId="1" xfId="0" applyFont="1" applyFill="1" applyBorder="1" applyAlignment="1">
      <alignment wrapText="1"/>
    </xf>
    <xf numFmtId="0" fontId="2" fillId="13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7" borderId="0" xfId="0" applyFill="1"/>
    <xf numFmtId="0" fontId="0" fillId="7" borderId="0" xfId="0" applyFill="1" applyBorder="1"/>
    <xf numFmtId="0" fontId="11" fillId="7" borderId="0" xfId="0" applyFont="1" applyFill="1"/>
    <xf numFmtId="0" fontId="12" fillId="0" borderId="0" xfId="0" applyFont="1"/>
    <xf numFmtId="0" fontId="10" fillId="0" borderId="0" xfId="0" applyFont="1"/>
    <xf numFmtId="9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0" fontId="3" fillId="9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4" fillId="4" borderId="0" xfId="0" applyFont="1" applyFill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7" borderId="1" xfId="0" applyFont="1" applyFill="1" applyBorder="1"/>
    <xf numFmtId="10" fontId="13" fillId="7" borderId="1" xfId="0" applyNumberFormat="1" applyFont="1" applyFill="1" applyBorder="1"/>
    <xf numFmtId="2" fontId="4" fillId="7" borderId="1" xfId="0" applyNumberFormat="1" applyFont="1" applyFill="1" applyBorder="1"/>
    <xf numFmtId="0" fontId="4" fillId="7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10" fontId="13" fillId="15" borderId="1" xfId="0" applyNumberFormat="1" applyFont="1" applyFill="1" applyBorder="1"/>
    <xf numFmtId="0" fontId="10" fillId="0" borderId="0" xfId="0" applyFont="1" applyFill="1" applyBorder="1"/>
    <xf numFmtId="0" fontId="12" fillId="0" borderId="0" xfId="0" applyFont="1" applyBorder="1"/>
    <xf numFmtId="0" fontId="10" fillId="0" borderId="0" xfId="0" applyFont="1" applyBorder="1"/>
    <xf numFmtId="0" fontId="0" fillId="0" borderId="0" xfId="0" applyFont="1" applyFill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4" fillId="12" borderId="0" xfId="0" applyFont="1" applyFill="1"/>
    <xf numFmtId="0" fontId="4" fillId="0" borderId="1" xfId="0" applyFont="1" applyFill="1" applyBorder="1"/>
    <xf numFmtId="0" fontId="13" fillId="11" borderId="1" xfId="0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0" fontId="16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4" fontId="0" fillId="0" borderId="0" xfId="0" applyNumberFormat="1" applyFont="1" applyFill="1" applyBorder="1"/>
    <xf numFmtId="0" fontId="0" fillId="0" borderId="0" xfId="0" applyFont="1"/>
    <xf numFmtId="0" fontId="13" fillId="0" borderId="0" xfId="0" applyFont="1" applyFill="1" applyBorder="1" applyAlignment="1">
      <alignment vertical="center"/>
    </xf>
    <xf numFmtId="16" fontId="4" fillId="0" borderId="0" xfId="0" applyNumberFormat="1" applyFont="1" applyFill="1" applyBorder="1" applyAlignment="1">
      <alignment vertical="center"/>
    </xf>
    <xf numFmtId="0" fontId="17" fillId="16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left"/>
    </xf>
    <xf numFmtId="9" fontId="4" fillId="16" borderId="1" xfId="0" applyNumberFormat="1" applyFont="1" applyFill="1" applyBorder="1" applyAlignment="1">
      <alignment horizontal="center"/>
    </xf>
    <xf numFmtId="2" fontId="4" fillId="16" borderId="1" xfId="0" applyNumberFormat="1" applyFont="1" applyFill="1" applyBorder="1" applyAlignment="1">
      <alignment horizontal="center"/>
    </xf>
    <xf numFmtId="9" fontId="4" fillId="7" borderId="1" xfId="0" applyNumberFormat="1" applyFont="1" applyFill="1" applyBorder="1" applyAlignment="1">
      <alignment horizontal="center"/>
    </xf>
    <xf numFmtId="9" fontId="4" fillId="11" borderId="1" xfId="0" applyNumberFormat="1" applyFont="1" applyFill="1" applyBorder="1" applyAlignment="1">
      <alignment horizontal="center"/>
    </xf>
    <xf numFmtId="2" fontId="13" fillId="11" borderId="1" xfId="0" applyNumberFormat="1" applyFont="1" applyFill="1" applyBorder="1" applyAlignment="1">
      <alignment horizontal="center"/>
    </xf>
    <xf numFmtId="10" fontId="13" fillId="11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14" borderId="0" xfId="0" applyFont="1" applyFill="1" applyAlignment="1"/>
    <xf numFmtId="0" fontId="4" fillId="2" borderId="0" xfId="0" applyFont="1" applyFill="1" applyAlignment="1"/>
    <xf numFmtId="14" fontId="4" fillId="0" borderId="0" xfId="0" applyNumberFormat="1" applyFont="1" applyFill="1" applyAlignment="1"/>
    <xf numFmtId="2" fontId="14" fillId="0" borderId="0" xfId="0" applyNumberFormat="1" applyFont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wrapText="1"/>
    </xf>
    <xf numFmtId="0" fontId="15" fillId="18" borderId="1" xfId="0" applyFont="1" applyFill="1" applyBorder="1" applyAlignment="1">
      <alignment horizontal="center" wrapText="1"/>
    </xf>
    <xf numFmtId="0" fontId="13" fillId="18" borderId="1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65" fontId="14" fillId="0" borderId="0" xfId="0" applyNumberFormat="1" applyFont="1" applyBorder="1"/>
    <xf numFmtId="0" fontId="15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/>
    </xf>
    <xf numFmtId="0" fontId="5" fillId="19" borderId="1" xfId="0" applyFont="1" applyFill="1" applyBorder="1" applyAlignment="1">
      <alignment horizontal="center"/>
    </xf>
    <xf numFmtId="2" fontId="5" fillId="19" borderId="1" xfId="0" applyNumberFormat="1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0" fillId="20" borderId="1" xfId="0" applyFill="1" applyBorder="1"/>
    <xf numFmtId="0" fontId="5" fillId="20" borderId="1" xfId="0" applyFont="1" applyFill="1" applyBorder="1"/>
    <xf numFmtId="9" fontId="5" fillId="20" borderId="1" xfId="0" applyNumberFormat="1" applyFont="1" applyFill="1" applyBorder="1"/>
    <xf numFmtId="2" fontId="5" fillId="20" borderId="1" xfId="0" applyNumberFormat="1" applyFont="1" applyFill="1" applyBorder="1"/>
    <xf numFmtId="0" fontId="19" fillId="11" borderId="1" xfId="0" applyFont="1" applyFill="1" applyBorder="1" applyAlignment="1">
      <alignment horizontal="center"/>
    </xf>
    <xf numFmtId="9" fontId="5" fillId="15" borderId="1" xfId="0" applyNumberFormat="1" applyFont="1" applyFill="1" applyBorder="1" applyAlignment="1">
      <alignment horizontal="center"/>
    </xf>
    <xf numFmtId="0" fontId="20" fillId="7" borderId="0" xfId="0" applyFont="1" applyFill="1"/>
    <xf numFmtId="165" fontId="14" fillId="0" borderId="0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2" fontId="13" fillId="6" borderId="1" xfId="0" applyNumberFormat="1" applyFont="1" applyFill="1" applyBorder="1"/>
    <xf numFmtId="10" fontId="4" fillId="3" borderId="1" xfId="0" applyNumberFormat="1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0" fillId="7" borderId="0" xfId="0" applyNumberForma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16" borderId="1" xfId="0" applyNumberFormat="1" applyFont="1" applyFill="1" applyBorder="1" applyAlignment="1">
      <alignment horizontal="center"/>
    </xf>
    <xf numFmtId="10" fontId="4" fillId="16" borderId="1" xfId="0" applyNumberFormat="1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9" fontId="5" fillId="19" borderId="1" xfId="0" applyNumberFormat="1" applyFont="1" applyFill="1" applyBorder="1" applyAlignment="1">
      <alignment horizontal="center" vertical="center"/>
    </xf>
    <xf numFmtId="0" fontId="5" fillId="19" borderId="1" xfId="0" applyFont="1" applyFill="1" applyBorder="1"/>
    <xf numFmtId="9" fontId="5" fillId="19" borderId="1" xfId="0" applyNumberFormat="1" applyFont="1" applyFill="1" applyBorder="1"/>
    <xf numFmtId="2" fontId="5" fillId="19" borderId="1" xfId="0" applyNumberFormat="1" applyFont="1" applyFill="1" applyBorder="1"/>
    <xf numFmtId="0" fontId="4" fillId="19" borderId="1" xfId="0" applyFont="1" applyFill="1" applyBorder="1"/>
    <xf numFmtId="0" fontId="5" fillId="16" borderId="1" xfId="0" applyFont="1" applyFill="1" applyBorder="1" applyAlignment="1">
      <alignment horizontal="center"/>
    </xf>
    <xf numFmtId="10" fontId="3" fillId="16" borderId="1" xfId="0" applyNumberFormat="1" applyFont="1" applyFill="1" applyBorder="1" applyAlignment="1">
      <alignment horizontal="center"/>
    </xf>
    <xf numFmtId="2" fontId="5" fillId="16" borderId="1" xfId="0" applyNumberFormat="1" applyFont="1" applyFill="1" applyBorder="1" applyAlignment="1">
      <alignment horizontal="center"/>
    </xf>
    <xf numFmtId="9" fontId="5" fillId="19" borderId="1" xfId="0" applyNumberFormat="1" applyFont="1" applyFill="1" applyBorder="1" applyAlignment="1">
      <alignment horizontal="center"/>
    </xf>
    <xf numFmtId="10" fontId="13" fillId="19" borderId="1" xfId="0" applyNumberFormat="1" applyFont="1" applyFill="1" applyBorder="1"/>
    <xf numFmtId="2" fontId="4" fillId="19" borderId="1" xfId="0" applyNumberFormat="1" applyFont="1" applyFill="1" applyBorder="1"/>
    <xf numFmtId="0" fontId="19" fillId="19" borderId="1" xfId="0" applyFont="1" applyFill="1" applyBorder="1" applyAlignment="1">
      <alignment horizontal="center"/>
    </xf>
    <xf numFmtId="0" fontId="0" fillId="0" borderId="1" xfId="0" applyFill="1" applyBorder="1"/>
    <xf numFmtId="0" fontId="0" fillId="19" borderId="1" xfId="0" applyFill="1" applyBorder="1" applyAlignment="1">
      <alignment horizontal="center"/>
    </xf>
    <xf numFmtId="0" fontId="5" fillId="22" borderId="1" xfId="0" applyFont="1" applyFill="1" applyBorder="1" applyAlignment="1">
      <alignment horizontal="center"/>
    </xf>
    <xf numFmtId="0" fontId="5" fillId="22" borderId="1" xfId="0" applyFont="1" applyFill="1" applyBorder="1"/>
    <xf numFmtId="9" fontId="5" fillId="22" borderId="1" xfId="0" applyNumberFormat="1" applyFont="1" applyFill="1" applyBorder="1"/>
    <xf numFmtId="2" fontId="5" fillId="22" borderId="1" xfId="0" applyNumberFormat="1" applyFont="1" applyFill="1" applyBorder="1"/>
    <xf numFmtId="0" fontId="4" fillId="1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J31"/>
  <sheetViews>
    <sheetView zoomScaleNormal="100" workbookViewId="0">
      <selection activeCell="C14" sqref="C14"/>
    </sheetView>
  </sheetViews>
  <sheetFormatPr defaultRowHeight="15" x14ac:dyDescent="0.25"/>
  <cols>
    <col min="1" max="1" width="20.7109375" customWidth="1"/>
    <col min="2" max="2" width="10.42578125" customWidth="1"/>
    <col min="3" max="3" width="11.140625" customWidth="1"/>
    <col min="5" max="5" width="10.42578125" customWidth="1"/>
  </cols>
  <sheetData>
    <row r="1" spans="1:9" x14ac:dyDescent="0.25">
      <c r="A1" s="207" t="s">
        <v>28</v>
      </c>
      <c r="B1" s="207"/>
      <c r="C1" s="25">
        <v>45072</v>
      </c>
      <c r="D1" s="86"/>
      <c r="E1" s="86"/>
      <c r="F1" s="86"/>
      <c r="G1" s="86"/>
      <c r="H1" s="25"/>
      <c r="I1" s="102"/>
    </row>
    <row r="2" spans="1:9" x14ac:dyDescent="0.25">
      <c r="A2" s="105" t="s">
        <v>12</v>
      </c>
      <c r="B2" s="105"/>
      <c r="C2" s="105">
        <v>36</v>
      </c>
      <c r="D2" s="34"/>
      <c r="E2" s="34"/>
      <c r="F2" s="34"/>
      <c r="G2" s="34"/>
      <c r="H2" s="34"/>
      <c r="I2" s="102"/>
    </row>
    <row r="3" spans="1:9" ht="57.75" x14ac:dyDescent="0.25">
      <c r="A3" s="88" t="s">
        <v>0</v>
      </c>
      <c r="B3" s="89" t="s">
        <v>1</v>
      </c>
      <c r="C3" s="89" t="s">
        <v>21</v>
      </c>
      <c r="D3" s="89" t="s">
        <v>20</v>
      </c>
      <c r="E3" s="89" t="s">
        <v>19</v>
      </c>
      <c r="F3" s="89" t="s">
        <v>13</v>
      </c>
      <c r="G3" s="89" t="s">
        <v>14</v>
      </c>
      <c r="H3" s="89" t="s">
        <v>18</v>
      </c>
      <c r="I3" s="102"/>
    </row>
    <row r="4" spans="1:9" x14ac:dyDescent="0.25">
      <c r="A4" s="90" t="s">
        <v>15</v>
      </c>
      <c r="B4" s="112">
        <v>4</v>
      </c>
      <c r="C4" s="112">
        <v>4</v>
      </c>
      <c r="D4" s="112">
        <v>4</v>
      </c>
      <c r="E4" s="136">
        <f t="shared" ref="E4:E11" si="0">D4/C4</f>
        <v>1</v>
      </c>
      <c r="F4" s="112">
        <v>91</v>
      </c>
      <c r="G4" s="112">
        <v>60</v>
      </c>
      <c r="H4" s="137">
        <v>74</v>
      </c>
      <c r="I4" s="102"/>
    </row>
    <row r="5" spans="1:9" x14ac:dyDescent="0.25">
      <c r="A5" s="90" t="s">
        <v>2</v>
      </c>
      <c r="B5" s="114">
        <v>6</v>
      </c>
      <c r="C5" s="114">
        <v>6</v>
      </c>
      <c r="D5" s="114">
        <v>6</v>
      </c>
      <c r="E5" s="136">
        <f t="shared" si="0"/>
        <v>1</v>
      </c>
      <c r="F5" s="114">
        <v>73</v>
      </c>
      <c r="G5" s="114">
        <v>48</v>
      </c>
      <c r="H5" s="138">
        <v>60</v>
      </c>
      <c r="I5" s="102"/>
    </row>
    <row r="6" spans="1:9" x14ac:dyDescent="0.25">
      <c r="A6" s="90" t="s">
        <v>3</v>
      </c>
      <c r="B6" s="135">
        <v>3</v>
      </c>
      <c r="C6" s="114">
        <v>3</v>
      </c>
      <c r="D6" s="114">
        <v>2</v>
      </c>
      <c r="E6" s="136">
        <f t="shared" si="0"/>
        <v>0.66666666666666663</v>
      </c>
      <c r="F6" s="114">
        <v>75</v>
      </c>
      <c r="G6" s="114">
        <v>0</v>
      </c>
      <c r="H6" s="138">
        <v>29</v>
      </c>
      <c r="I6" s="102"/>
    </row>
    <row r="7" spans="1:9" x14ac:dyDescent="0.25">
      <c r="A7" s="90" t="s">
        <v>4</v>
      </c>
      <c r="B7" s="135">
        <v>3</v>
      </c>
      <c r="C7" s="114">
        <v>3</v>
      </c>
      <c r="D7" s="114">
        <v>1</v>
      </c>
      <c r="E7" s="136">
        <f t="shared" si="0"/>
        <v>0.33333333333333331</v>
      </c>
      <c r="F7" s="114">
        <v>52</v>
      </c>
      <c r="G7" s="114">
        <v>0</v>
      </c>
      <c r="H7" s="138">
        <v>33.5</v>
      </c>
      <c r="I7" s="102"/>
    </row>
    <row r="8" spans="1:9" x14ac:dyDescent="0.25">
      <c r="A8" s="90" t="s">
        <v>5</v>
      </c>
      <c r="B8" s="135">
        <v>2</v>
      </c>
      <c r="C8" s="114">
        <v>2</v>
      </c>
      <c r="D8" s="114">
        <v>2</v>
      </c>
      <c r="E8" s="136">
        <f t="shared" si="0"/>
        <v>1</v>
      </c>
      <c r="F8" s="114">
        <v>57</v>
      </c>
      <c r="G8" s="114">
        <v>52</v>
      </c>
      <c r="H8" s="138">
        <v>54</v>
      </c>
      <c r="I8" s="102"/>
    </row>
    <row r="9" spans="1:9" x14ac:dyDescent="0.25">
      <c r="A9" s="90" t="s">
        <v>6</v>
      </c>
      <c r="B9" s="116"/>
      <c r="C9" s="116"/>
      <c r="D9" s="116"/>
      <c r="E9" s="129"/>
      <c r="F9" s="116"/>
      <c r="G9" s="116"/>
      <c r="H9" s="130"/>
      <c r="I9" s="102"/>
    </row>
    <row r="10" spans="1:9" x14ac:dyDescent="0.25">
      <c r="A10" s="90" t="s">
        <v>7</v>
      </c>
      <c r="B10" s="116"/>
      <c r="C10" s="116"/>
      <c r="D10" s="116"/>
      <c r="E10" s="129"/>
      <c r="F10" s="116"/>
      <c r="G10" s="116"/>
      <c r="H10" s="130"/>
      <c r="I10" s="102"/>
    </row>
    <row r="11" spans="1:9" x14ac:dyDescent="0.25">
      <c r="A11" s="90" t="s">
        <v>77</v>
      </c>
      <c r="B11" s="114">
        <v>2</v>
      </c>
      <c r="C11" s="114">
        <v>1</v>
      </c>
      <c r="D11" s="114">
        <v>0</v>
      </c>
      <c r="E11" s="136">
        <f t="shared" si="0"/>
        <v>0</v>
      </c>
      <c r="F11" s="114">
        <v>14</v>
      </c>
      <c r="G11" s="114">
        <v>14</v>
      </c>
      <c r="H11" s="138">
        <v>14</v>
      </c>
      <c r="I11" s="102"/>
    </row>
    <row r="12" spans="1:9" x14ac:dyDescent="0.25">
      <c r="A12" s="107" t="s">
        <v>16</v>
      </c>
      <c r="B12" s="127">
        <f>SUM(B4:B11)</f>
        <v>20</v>
      </c>
      <c r="C12" s="127">
        <f>SUM(C4:C11)</f>
        <v>19</v>
      </c>
      <c r="D12" s="127">
        <f>SUM(D4:D11)</f>
        <v>15</v>
      </c>
      <c r="E12" s="134">
        <f>D12/C12</f>
        <v>0.78947368421052633</v>
      </c>
      <c r="F12" s="127">
        <f>MAX(F4:F11)</f>
        <v>91</v>
      </c>
      <c r="G12" s="127">
        <f>MIN(G4:G11)</f>
        <v>0</v>
      </c>
      <c r="H12" s="133">
        <f>AVERAGE(H4:H11)</f>
        <v>44.083333333333336</v>
      </c>
      <c r="I12" s="102"/>
    </row>
    <row r="13" spans="1:9" x14ac:dyDescent="0.25">
      <c r="A13" s="107" t="s">
        <v>17</v>
      </c>
      <c r="B13" s="127">
        <v>1183</v>
      </c>
      <c r="C13" s="127">
        <v>1121</v>
      </c>
      <c r="D13" s="127">
        <v>760</v>
      </c>
      <c r="E13" s="134">
        <f>D13/C13</f>
        <v>0.67796610169491522</v>
      </c>
      <c r="F13" s="127"/>
      <c r="G13" s="127"/>
      <c r="H13" s="127">
        <v>47.24</v>
      </c>
      <c r="I13" s="102"/>
    </row>
    <row r="14" spans="1:9" x14ac:dyDescent="0.25">
      <c r="A14" s="108" t="s">
        <v>10</v>
      </c>
      <c r="B14" s="139">
        <v>2</v>
      </c>
      <c r="C14" s="139">
        <v>1</v>
      </c>
      <c r="D14" s="139">
        <v>0</v>
      </c>
      <c r="E14" s="140">
        <f>D14/C14</f>
        <v>0</v>
      </c>
      <c r="F14" s="139">
        <v>23</v>
      </c>
      <c r="G14" s="139">
        <v>23</v>
      </c>
      <c r="H14" s="139">
        <v>23</v>
      </c>
      <c r="I14" s="102"/>
    </row>
    <row r="15" spans="1:9" x14ac:dyDescent="0.25">
      <c r="A15" s="109" t="s">
        <v>9</v>
      </c>
      <c r="B15" s="139">
        <v>4</v>
      </c>
      <c r="C15" s="139">
        <v>4</v>
      </c>
      <c r="D15" s="139">
        <v>1</v>
      </c>
      <c r="E15" s="140">
        <f>D15/C15</f>
        <v>0.25</v>
      </c>
      <c r="F15" s="139">
        <v>20</v>
      </c>
      <c r="G15" s="139">
        <v>20</v>
      </c>
      <c r="H15" s="139">
        <v>20</v>
      </c>
      <c r="I15" s="102"/>
    </row>
    <row r="16" spans="1:9" x14ac:dyDescent="0.25">
      <c r="A16" s="103" t="s">
        <v>48</v>
      </c>
      <c r="B16" s="104"/>
      <c r="C16" s="141">
        <f>C12-D12</f>
        <v>4</v>
      </c>
      <c r="D16" s="104"/>
      <c r="E16" s="102"/>
      <c r="F16" s="102"/>
      <c r="G16" s="102"/>
      <c r="H16" s="102"/>
      <c r="I16" s="102"/>
    </row>
    <row r="17" spans="1:10" x14ac:dyDescent="0.25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10" x14ac:dyDescent="0.25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10" x14ac:dyDescent="0.25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10" x14ac:dyDescent="0.25">
      <c r="A20" s="110" t="s">
        <v>0</v>
      </c>
      <c r="B20" s="146" t="s">
        <v>52</v>
      </c>
      <c r="C20" s="147" t="s">
        <v>41</v>
      </c>
      <c r="D20" s="147" t="s">
        <v>44</v>
      </c>
      <c r="E20" s="147" t="s">
        <v>45</v>
      </c>
      <c r="F20" s="147" t="s">
        <v>46</v>
      </c>
      <c r="G20" s="147" t="s">
        <v>30</v>
      </c>
      <c r="H20" s="147" t="s">
        <v>31</v>
      </c>
      <c r="I20" s="147" t="s">
        <v>32</v>
      </c>
    </row>
    <row r="21" spans="1:10" x14ac:dyDescent="0.25">
      <c r="A21" s="106" t="s">
        <v>15</v>
      </c>
      <c r="B21" s="111">
        <v>0</v>
      </c>
      <c r="C21" s="112">
        <v>0</v>
      </c>
      <c r="D21" s="112">
        <v>0</v>
      </c>
      <c r="E21" s="112">
        <v>1</v>
      </c>
      <c r="F21" s="112">
        <v>1</v>
      </c>
      <c r="G21" s="112">
        <v>0</v>
      </c>
      <c r="H21" s="112">
        <v>1</v>
      </c>
      <c r="I21" s="112">
        <v>1</v>
      </c>
      <c r="J21">
        <f>SUM(B21:I21)</f>
        <v>4</v>
      </c>
    </row>
    <row r="22" spans="1:10" x14ac:dyDescent="0.25">
      <c r="A22" s="106" t="s">
        <v>2</v>
      </c>
      <c r="B22" s="113">
        <v>0</v>
      </c>
      <c r="C22" s="114">
        <v>0</v>
      </c>
      <c r="D22" s="114">
        <v>1</v>
      </c>
      <c r="E22" s="114">
        <v>2</v>
      </c>
      <c r="F22" s="114">
        <v>2</v>
      </c>
      <c r="G22" s="114">
        <v>1</v>
      </c>
      <c r="H22" s="114">
        <v>0</v>
      </c>
      <c r="I22" s="114">
        <v>0</v>
      </c>
      <c r="J22">
        <f t="shared" ref="J22:J29" si="1">SUM(B22:I22)</f>
        <v>6</v>
      </c>
    </row>
    <row r="23" spans="1:10" x14ac:dyDescent="0.25">
      <c r="A23" s="106" t="s">
        <v>3</v>
      </c>
      <c r="B23" s="113">
        <v>2</v>
      </c>
      <c r="C23" s="114">
        <v>0</v>
      </c>
      <c r="D23" s="114">
        <v>0</v>
      </c>
      <c r="E23" s="114">
        <v>1</v>
      </c>
      <c r="F23" s="114">
        <v>0</v>
      </c>
      <c r="G23" s="114">
        <v>1</v>
      </c>
      <c r="H23" s="114">
        <v>0</v>
      </c>
      <c r="I23" s="114">
        <v>0</v>
      </c>
      <c r="J23">
        <f t="shared" si="1"/>
        <v>4</v>
      </c>
    </row>
    <row r="24" spans="1:10" x14ac:dyDescent="0.25">
      <c r="A24" s="106" t="s">
        <v>4</v>
      </c>
      <c r="B24" s="113">
        <v>2</v>
      </c>
      <c r="C24" s="114">
        <v>0</v>
      </c>
      <c r="D24" s="114">
        <v>0</v>
      </c>
      <c r="E24" s="114">
        <v>1</v>
      </c>
      <c r="F24" s="114">
        <v>0</v>
      </c>
      <c r="G24" s="114">
        <v>0</v>
      </c>
      <c r="H24" s="114">
        <v>0</v>
      </c>
      <c r="I24" s="114">
        <v>0</v>
      </c>
      <c r="J24">
        <f t="shared" si="1"/>
        <v>3</v>
      </c>
    </row>
    <row r="25" spans="1:10" x14ac:dyDescent="0.25">
      <c r="A25" s="106" t="s">
        <v>5</v>
      </c>
      <c r="B25" s="113">
        <v>0</v>
      </c>
      <c r="C25" s="114">
        <v>0</v>
      </c>
      <c r="D25" s="114">
        <v>0</v>
      </c>
      <c r="E25" s="114">
        <v>2</v>
      </c>
      <c r="F25" s="114">
        <v>0</v>
      </c>
      <c r="G25" s="114">
        <v>0</v>
      </c>
      <c r="H25" s="114">
        <v>0</v>
      </c>
      <c r="I25" s="114">
        <v>0</v>
      </c>
      <c r="J25">
        <f t="shared" si="1"/>
        <v>2</v>
      </c>
    </row>
    <row r="26" spans="1:10" x14ac:dyDescent="0.25">
      <c r="A26" s="106" t="s">
        <v>6</v>
      </c>
      <c r="B26" s="115"/>
      <c r="C26" s="116"/>
      <c r="D26" s="116"/>
      <c r="E26" s="116"/>
      <c r="F26" s="116"/>
      <c r="G26" s="116"/>
      <c r="H26" s="116"/>
      <c r="I26" s="116"/>
      <c r="J26">
        <f t="shared" si="1"/>
        <v>0</v>
      </c>
    </row>
    <row r="27" spans="1:10" x14ac:dyDescent="0.25">
      <c r="A27" s="106" t="s">
        <v>7</v>
      </c>
      <c r="B27" s="115"/>
      <c r="C27" s="116"/>
      <c r="D27" s="116"/>
      <c r="E27" s="116"/>
      <c r="F27" s="116"/>
      <c r="G27" s="116"/>
      <c r="H27" s="116"/>
      <c r="I27" s="116"/>
      <c r="J27">
        <f t="shared" si="1"/>
        <v>0</v>
      </c>
    </row>
    <row r="28" spans="1:10" x14ac:dyDescent="0.25">
      <c r="A28" s="106" t="s">
        <v>77</v>
      </c>
      <c r="B28" s="113">
        <v>1</v>
      </c>
      <c r="C28" s="114">
        <v>0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>
        <f t="shared" si="1"/>
        <v>1</v>
      </c>
    </row>
    <row r="29" spans="1:10" x14ac:dyDescent="0.25">
      <c r="A29" s="128" t="s">
        <v>33</v>
      </c>
      <c r="B29" s="117">
        <f t="shared" ref="B29:H29" si="2">SUM(B21:B28)</f>
        <v>5</v>
      </c>
      <c r="C29" s="118">
        <f t="shared" si="2"/>
        <v>0</v>
      </c>
      <c r="D29" s="118">
        <f t="shared" si="2"/>
        <v>1</v>
      </c>
      <c r="E29" s="118">
        <f t="shared" si="2"/>
        <v>7</v>
      </c>
      <c r="F29" s="118">
        <f t="shared" si="2"/>
        <v>3</v>
      </c>
      <c r="G29" s="118">
        <f t="shared" si="2"/>
        <v>2</v>
      </c>
      <c r="H29" s="118">
        <f t="shared" si="2"/>
        <v>1</v>
      </c>
      <c r="I29" s="118">
        <f>SUM(I21:I28)</f>
        <v>1</v>
      </c>
      <c r="J29">
        <f t="shared" si="1"/>
        <v>20</v>
      </c>
    </row>
    <row r="30" spans="1:10" ht="30" x14ac:dyDescent="0.25">
      <c r="A30" s="119" t="s">
        <v>62</v>
      </c>
      <c r="B30" s="152">
        <f>B29*100/C12</f>
        <v>26.315789473684209</v>
      </c>
      <c r="C30" s="181">
        <f>C29*100/C12</f>
        <v>0</v>
      </c>
      <c r="D30" s="152">
        <f>D29*100/C12</f>
        <v>5.2631578947368425</v>
      </c>
      <c r="E30" s="152">
        <f>E29*100/C12</f>
        <v>36.842105263157897</v>
      </c>
      <c r="F30" s="152">
        <f>F29*100/C12</f>
        <v>15.789473684210526</v>
      </c>
      <c r="G30" s="152">
        <f>G29*100/C12</f>
        <v>10.526315789473685</v>
      </c>
      <c r="H30" s="152">
        <f>H29*100/C12</f>
        <v>5.2631578947368425</v>
      </c>
      <c r="I30" s="152">
        <f>I29*100/D12</f>
        <v>6.666666666666667</v>
      </c>
    </row>
    <row r="31" spans="1:10" x14ac:dyDescent="0.25">
      <c r="A31" s="102"/>
      <c r="B31" s="102"/>
      <c r="C31" s="102"/>
      <c r="D31" s="102"/>
      <c r="E31" s="102"/>
      <c r="F31" s="102"/>
      <c r="G31" s="102"/>
      <c r="H31" s="102"/>
      <c r="I31" s="102"/>
    </row>
  </sheetData>
  <mergeCells count="1">
    <mergeCell ref="A1:B1"/>
  </mergeCells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O32"/>
  <sheetViews>
    <sheetView zoomScaleNormal="100" workbookViewId="0">
      <selection activeCell="H13" sqref="H13"/>
    </sheetView>
  </sheetViews>
  <sheetFormatPr defaultRowHeight="15" x14ac:dyDescent="0.25"/>
  <cols>
    <col min="1" max="1" width="17.5703125" customWidth="1"/>
    <col min="2" max="2" width="11" customWidth="1"/>
    <col min="3" max="3" width="11.28515625" bestFit="1" customWidth="1"/>
    <col min="5" max="5" width="11.7109375" customWidth="1"/>
    <col min="6" max="6" width="11.28515625" bestFit="1" customWidth="1"/>
    <col min="8" max="8" width="12.7109375" customWidth="1"/>
  </cols>
  <sheetData>
    <row r="1" spans="1:15" ht="15.75" x14ac:dyDescent="0.25">
      <c r="A1" s="208" t="s">
        <v>37</v>
      </c>
      <c r="B1" s="208"/>
      <c r="C1" s="28">
        <v>45090</v>
      </c>
      <c r="D1" s="4"/>
      <c r="E1" s="4"/>
      <c r="F1" s="38"/>
      <c r="G1" s="14"/>
      <c r="I1" s="210"/>
      <c r="J1" s="210"/>
      <c r="K1" s="210"/>
      <c r="L1" s="210"/>
      <c r="M1" s="210"/>
      <c r="N1" s="210"/>
    </row>
    <row r="2" spans="1:15" ht="15.75" x14ac:dyDescent="0.25">
      <c r="A2" s="42" t="s">
        <v>12</v>
      </c>
      <c r="B2" s="42"/>
      <c r="C2" s="42">
        <v>36</v>
      </c>
      <c r="D2" s="5"/>
      <c r="E2" s="5"/>
      <c r="F2" s="5"/>
      <c r="G2" s="5"/>
      <c r="I2" s="29"/>
      <c r="J2" s="29"/>
      <c r="K2" s="29"/>
      <c r="L2" s="29"/>
      <c r="M2" s="29"/>
      <c r="N2" s="29"/>
    </row>
    <row r="3" spans="1:15" ht="47.25" x14ac:dyDescent="0.25">
      <c r="A3" s="6" t="s">
        <v>0</v>
      </c>
      <c r="B3" s="13" t="s">
        <v>1</v>
      </c>
      <c r="C3" s="6" t="s">
        <v>24</v>
      </c>
      <c r="D3" s="6" t="s">
        <v>25</v>
      </c>
      <c r="E3" s="6" t="s">
        <v>26</v>
      </c>
      <c r="F3" s="6" t="s">
        <v>13</v>
      </c>
      <c r="G3" s="6" t="s">
        <v>14</v>
      </c>
      <c r="H3" s="6" t="s">
        <v>27</v>
      </c>
      <c r="I3" s="30"/>
      <c r="J3" s="30"/>
      <c r="K3" s="30"/>
      <c r="L3" s="30"/>
      <c r="M3" s="30"/>
      <c r="N3" s="30"/>
    </row>
    <row r="4" spans="1:15" ht="15.75" x14ac:dyDescent="0.25">
      <c r="A4" s="7" t="s">
        <v>15</v>
      </c>
      <c r="B4" s="7">
        <v>6</v>
      </c>
      <c r="C4" s="7">
        <v>5</v>
      </c>
      <c r="D4" s="7">
        <v>5</v>
      </c>
      <c r="E4" s="15">
        <f t="shared" ref="E4:E15" si="0">D4/C4</f>
        <v>1</v>
      </c>
      <c r="F4" s="8">
        <v>79</v>
      </c>
      <c r="G4" s="7">
        <v>50</v>
      </c>
      <c r="H4" s="16">
        <v>66</v>
      </c>
      <c r="I4" s="29"/>
      <c r="J4" s="29"/>
      <c r="K4" s="29"/>
      <c r="L4" s="39"/>
      <c r="M4" s="29"/>
      <c r="N4" s="29"/>
    </row>
    <row r="5" spans="1:15" ht="15.75" x14ac:dyDescent="0.25">
      <c r="A5" s="7" t="s">
        <v>2</v>
      </c>
      <c r="B5" s="7">
        <v>6</v>
      </c>
      <c r="C5" s="7">
        <v>6</v>
      </c>
      <c r="D5" s="7">
        <v>6</v>
      </c>
      <c r="E5" s="15">
        <f t="shared" si="0"/>
        <v>1</v>
      </c>
      <c r="F5" s="8">
        <v>72</v>
      </c>
      <c r="G5" s="7">
        <v>52</v>
      </c>
      <c r="H5" s="16">
        <v>63</v>
      </c>
      <c r="I5" s="29"/>
      <c r="J5" s="29"/>
      <c r="K5" s="29"/>
      <c r="L5" s="39"/>
      <c r="M5" s="29"/>
      <c r="N5" s="29"/>
    </row>
    <row r="6" spans="1:15" ht="15.75" x14ac:dyDescent="0.25">
      <c r="A6" s="7" t="s">
        <v>3</v>
      </c>
      <c r="B6" s="7">
        <v>7</v>
      </c>
      <c r="C6" s="8">
        <v>6</v>
      </c>
      <c r="D6" s="8">
        <v>4</v>
      </c>
      <c r="E6" s="15">
        <f t="shared" si="0"/>
        <v>0.66666666666666663</v>
      </c>
      <c r="F6" s="8">
        <v>71</v>
      </c>
      <c r="G6" s="8">
        <v>25</v>
      </c>
      <c r="H6" s="10">
        <v>43</v>
      </c>
      <c r="I6" s="29"/>
      <c r="J6" s="29"/>
      <c r="K6" s="29"/>
      <c r="L6" s="39"/>
      <c r="M6" s="29"/>
      <c r="N6" s="29"/>
    </row>
    <row r="7" spans="1:15" ht="15.75" x14ac:dyDescent="0.25">
      <c r="A7" s="7" t="s">
        <v>4</v>
      </c>
      <c r="B7" s="7">
        <v>5</v>
      </c>
      <c r="C7" s="7">
        <v>5</v>
      </c>
      <c r="D7" s="7">
        <v>5</v>
      </c>
      <c r="E7" s="15">
        <f t="shared" si="0"/>
        <v>1</v>
      </c>
      <c r="F7" s="7">
        <v>55</v>
      </c>
      <c r="G7" s="7">
        <v>40</v>
      </c>
      <c r="H7" s="16">
        <v>46</v>
      </c>
      <c r="I7" s="29"/>
      <c r="J7" s="29"/>
      <c r="K7" s="29"/>
      <c r="L7" s="39"/>
      <c r="M7" s="29"/>
      <c r="N7" s="29"/>
    </row>
    <row r="8" spans="1:15" ht="15.75" x14ac:dyDescent="0.25">
      <c r="A8" s="7" t="s">
        <v>5</v>
      </c>
      <c r="B8" s="7">
        <v>4</v>
      </c>
      <c r="C8" s="7">
        <v>3</v>
      </c>
      <c r="D8" s="7">
        <v>3</v>
      </c>
      <c r="E8" s="15">
        <f t="shared" si="0"/>
        <v>1</v>
      </c>
      <c r="F8" s="7">
        <v>69</v>
      </c>
      <c r="G8" s="8">
        <v>49</v>
      </c>
      <c r="H8" s="10">
        <v>59</v>
      </c>
      <c r="I8" s="29"/>
      <c r="J8" s="29"/>
      <c r="K8" s="29"/>
      <c r="L8" s="39"/>
      <c r="M8" s="29"/>
      <c r="N8" s="29"/>
    </row>
    <row r="9" spans="1:15" ht="15.75" x14ac:dyDescent="0.25">
      <c r="A9" s="7" t="s">
        <v>6</v>
      </c>
      <c r="B9" s="168"/>
      <c r="C9" s="168"/>
      <c r="D9" s="168"/>
      <c r="E9" s="169" t="e">
        <f t="shared" si="0"/>
        <v>#DIV/0!</v>
      </c>
      <c r="F9" s="168"/>
      <c r="G9" s="168"/>
      <c r="H9" s="170"/>
      <c r="I9" s="29"/>
      <c r="J9" s="29"/>
      <c r="K9" s="29"/>
      <c r="L9" s="39"/>
      <c r="M9" s="29"/>
      <c r="N9" s="29"/>
    </row>
    <row r="10" spans="1:15" ht="15.75" x14ac:dyDescent="0.25">
      <c r="A10" s="7" t="s">
        <v>7</v>
      </c>
      <c r="B10" s="8">
        <v>6</v>
      </c>
      <c r="C10" s="8">
        <v>6</v>
      </c>
      <c r="D10" s="8">
        <v>3</v>
      </c>
      <c r="E10" s="15">
        <f t="shared" si="0"/>
        <v>0.5</v>
      </c>
      <c r="F10" s="8">
        <v>49</v>
      </c>
      <c r="G10" s="8">
        <v>14</v>
      </c>
      <c r="H10" s="10">
        <v>33</v>
      </c>
      <c r="I10" s="29"/>
      <c r="J10" s="29"/>
      <c r="K10" s="29"/>
      <c r="L10" s="39"/>
      <c r="M10" s="29"/>
      <c r="N10" s="29"/>
    </row>
    <row r="11" spans="1:15" ht="15.75" x14ac:dyDescent="0.25">
      <c r="A11" s="7" t="s">
        <v>77</v>
      </c>
      <c r="B11" s="7">
        <v>3</v>
      </c>
      <c r="C11" s="7">
        <v>3</v>
      </c>
      <c r="D11" s="7">
        <v>2</v>
      </c>
      <c r="E11" s="15">
        <f t="shared" si="0"/>
        <v>0.66666666666666663</v>
      </c>
      <c r="F11" s="7">
        <v>43</v>
      </c>
      <c r="G11" s="7">
        <v>16</v>
      </c>
      <c r="H11" s="16">
        <v>34</v>
      </c>
      <c r="I11" s="29"/>
      <c r="J11" s="29"/>
      <c r="K11" s="29"/>
      <c r="L11" s="39"/>
      <c r="M11" s="29"/>
      <c r="N11" s="29"/>
    </row>
    <row r="12" spans="1:15" ht="15.75" x14ac:dyDescent="0.25">
      <c r="A12" s="11" t="s">
        <v>16</v>
      </c>
      <c r="B12" s="11">
        <f>SUM(B4:B11)</f>
        <v>37</v>
      </c>
      <c r="C12" s="1">
        <f>SUM(C4:C11)</f>
        <v>34</v>
      </c>
      <c r="D12" s="1">
        <f>SUM(D4:D11)</f>
        <v>28</v>
      </c>
      <c r="E12" s="12">
        <f t="shared" si="0"/>
        <v>0.82352941176470584</v>
      </c>
      <c r="F12" s="1">
        <f>MAX(F4:F11)</f>
        <v>79</v>
      </c>
      <c r="G12" s="1">
        <f>MIN(G4:G11)</f>
        <v>14</v>
      </c>
      <c r="H12" s="26">
        <f>AVERAGE(H4:H11)</f>
        <v>49.142857142857146</v>
      </c>
      <c r="I12" s="31"/>
      <c r="J12" s="32"/>
      <c r="K12" s="32"/>
      <c r="L12" s="33"/>
      <c r="M12" s="32"/>
      <c r="N12" s="32"/>
    </row>
    <row r="13" spans="1:15" ht="15.75" x14ac:dyDescent="0.25">
      <c r="A13" s="61" t="s">
        <v>17</v>
      </c>
      <c r="B13" s="61">
        <v>1880</v>
      </c>
      <c r="C13" s="62">
        <v>1695</v>
      </c>
      <c r="D13" s="62">
        <v>1284</v>
      </c>
      <c r="E13" s="63">
        <f>D13/C13</f>
        <v>0.75752212389380535</v>
      </c>
      <c r="F13" s="62"/>
      <c r="G13" s="62"/>
      <c r="H13" s="62">
        <v>46.93</v>
      </c>
      <c r="I13" s="31"/>
      <c r="J13" s="32"/>
      <c r="K13" s="32"/>
      <c r="L13" s="40"/>
      <c r="M13" s="32"/>
      <c r="N13" s="32"/>
    </row>
    <row r="14" spans="1:15" ht="15.75" x14ac:dyDescent="0.25">
      <c r="A14" s="108" t="s">
        <v>10</v>
      </c>
      <c r="B14" s="175">
        <v>1</v>
      </c>
      <c r="C14" s="175">
        <v>1</v>
      </c>
      <c r="D14" s="175">
        <v>0</v>
      </c>
      <c r="E14" s="153">
        <f t="shared" si="0"/>
        <v>0</v>
      </c>
      <c r="F14" s="175">
        <v>27</v>
      </c>
      <c r="G14" s="175">
        <v>27</v>
      </c>
      <c r="H14" s="153">
        <v>27</v>
      </c>
      <c r="I14" s="31"/>
      <c r="J14" s="32"/>
      <c r="K14" s="32"/>
      <c r="L14" s="33"/>
      <c r="M14" s="32"/>
      <c r="N14" s="32"/>
    </row>
    <row r="15" spans="1:15" ht="15.75" x14ac:dyDescent="0.25">
      <c r="A15" s="108" t="s">
        <v>9</v>
      </c>
      <c r="B15" s="175"/>
      <c r="C15" s="175"/>
      <c r="D15" s="175"/>
      <c r="E15" s="153" t="e">
        <f t="shared" si="0"/>
        <v>#DIV/0!</v>
      </c>
      <c r="F15" s="175"/>
      <c r="G15" s="175"/>
      <c r="H15" s="153"/>
      <c r="I15" s="29"/>
      <c r="J15" s="29"/>
      <c r="K15" s="29"/>
      <c r="L15" s="39"/>
      <c r="M15" s="29"/>
      <c r="N15" s="29"/>
    </row>
    <row r="16" spans="1:15" ht="15.75" x14ac:dyDescent="0.25">
      <c r="A16" s="173" t="s">
        <v>65</v>
      </c>
      <c r="B16" s="173"/>
      <c r="C16" s="173">
        <f>C12-D12</f>
        <v>6</v>
      </c>
      <c r="D16" s="69"/>
      <c r="E16" s="69"/>
      <c r="F16" s="179"/>
      <c r="G16" s="179"/>
      <c r="H16" s="69"/>
      <c r="I16" s="70"/>
      <c r="J16" s="70"/>
      <c r="K16" s="70"/>
      <c r="L16" s="70"/>
      <c r="M16" s="70"/>
      <c r="N16" s="70"/>
      <c r="O16" s="69"/>
    </row>
    <row r="17" spans="1:14" x14ac:dyDescent="0.25">
      <c r="I17" s="2"/>
      <c r="J17" s="2"/>
      <c r="K17" s="2"/>
      <c r="L17" s="2"/>
      <c r="M17" s="2"/>
      <c r="N17" s="2"/>
    </row>
    <row r="18" spans="1:14" ht="15.75" x14ac:dyDescent="0.25">
      <c r="I18" s="210"/>
      <c r="J18" s="210"/>
      <c r="K18" s="210"/>
      <c r="L18" s="210"/>
      <c r="M18" s="210"/>
      <c r="N18" s="210"/>
    </row>
    <row r="19" spans="1:14" ht="15.75" x14ac:dyDescent="0.25">
      <c r="I19" s="29"/>
      <c r="J19" s="29"/>
      <c r="K19" s="29"/>
      <c r="L19" s="29"/>
      <c r="M19" s="29"/>
      <c r="N19" s="29"/>
    </row>
    <row r="20" spans="1:14" ht="15.75" x14ac:dyDescent="0.25">
      <c r="I20" s="30"/>
      <c r="J20" s="30"/>
      <c r="K20" s="30"/>
      <c r="L20" s="30"/>
      <c r="M20" s="30"/>
      <c r="N20" s="30"/>
    </row>
    <row r="21" spans="1:14" ht="15.75" x14ac:dyDescent="0.25">
      <c r="A21" s="110" t="s">
        <v>0</v>
      </c>
      <c r="B21" s="155" t="s">
        <v>57</v>
      </c>
      <c r="C21" s="147" t="s">
        <v>41</v>
      </c>
      <c r="D21" s="147" t="s">
        <v>44</v>
      </c>
      <c r="E21" s="147" t="s">
        <v>45</v>
      </c>
      <c r="F21" s="147" t="s">
        <v>46</v>
      </c>
      <c r="G21" s="147" t="s">
        <v>30</v>
      </c>
      <c r="H21" s="147" t="s">
        <v>31</v>
      </c>
      <c r="I21" s="165" t="s">
        <v>32</v>
      </c>
      <c r="J21" s="29"/>
      <c r="K21" s="29"/>
      <c r="L21" s="39"/>
      <c r="M21" s="29"/>
      <c r="N21" s="29"/>
    </row>
    <row r="22" spans="1:14" ht="15.75" x14ac:dyDescent="0.25">
      <c r="A22" s="106" t="s">
        <v>15</v>
      </c>
      <c r="B22" s="113">
        <v>0</v>
      </c>
      <c r="C22" s="114">
        <v>0</v>
      </c>
      <c r="D22" s="114">
        <v>1</v>
      </c>
      <c r="E22" s="114">
        <v>0</v>
      </c>
      <c r="F22" s="114">
        <v>3</v>
      </c>
      <c r="G22" s="114">
        <v>1</v>
      </c>
      <c r="H22" s="114">
        <v>0</v>
      </c>
      <c r="I22" s="166">
        <v>0</v>
      </c>
      <c r="J22" s="29">
        <f>SUM(B22:I22)</f>
        <v>5</v>
      </c>
      <c r="K22" s="29"/>
      <c r="L22" s="39"/>
      <c r="M22" s="29"/>
      <c r="N22" s="29"/>
    </row>
    <row r="23" spans="1:14" ht="15.75" x14ac:dyDescent="0.25">
      <c r="A23" s="106" t="s">
        <v>2</v>
      </c>
      <c r="B23" s="113">
        <v>0</v>
      </c>
      <c r="C23" s="114">
        <v>0</v>
      </c>
      <c r="D23" s="114">
        <v>0</v>
      </c>
      <c r="E23" s="114">
        <v>2</v>
      </c>
      <c r="F23" s="114">
        <v>2</v>
      </c>
      <c r="G23" s="114">
        <v>2</v>
      </c>
      <c r="H23" s="114">
        <v>0</v>
      </c>
      <c r="I23" s="166">
        <v>0</v>
      </c>
      <c r="J23" s="29">
        <f t="shared" ref="J23:J25" si="1">SUM(B23:I23)</f>
        <v>6</v>
      </c>
      <c r="K23" s="29"/>
      <c r="L23" s="39"/>
      <c r="M23" s="29"/>
      <c r="N23" s="29"/>
    </row>
    <row r="24" spans="1:14" ht="15.75" x14ac:dyDescent="0.25">
      <c r="A24" s="106" t="s">
        <v>3</v>
      </c>
      <c r="B24" s="113">
        <v>2</v>
      </c>
      <c r="C24" s="114">
        <v>1</v>
      </c>
      <c r="D24" s="114">
        <v>2</v>
      </c>
      <c r="E24" s="114">
        <v>0</v>
      </c>
      <c r="F24" s="114">
        <v>0</v>
      </c>
      <c r="G24" s="114">
        <v>1</v>
      </c>
      <c r="H24" s="114">
        <v>0</v>
      </c>
      <c r="I24" s="166">
        <v>0</v>
      </c>
      <c r="J24" s="29">
        <f t="shared" si="1"/>
        <v>6</v>
      </c>
      <c r="K24" s="29"/>
      <c r="L24" s="39"/>
      <c r="M24" s="29"/>
      <c r="N24" s="29"/>
    </row>
    <row r="25" spans="1:14" ht="15.75" x14ac:dyDescent="0.25">
      <c r="A25" s="106" t="s">
        <v>4</v>
      </c>
      <c r="B25" s="113">
        <v>0</v>
      </c>
      <c r="C25" s="114">
        <v>1</v>
      </c>
      <c r="D25" s="114">
        <v>2</v>
      </c>
      <c r="E25" s="114">
        <v>2</v>
      </c>
      <c r="F25" s="114">
        <v>0</v>
      </c>
      <c r="G25" s="114">
        <v>0</v>
      </c>
      <c r="H25" s="114">
        <v>0</v>
      </c>
      <c r="I25" s="166">
        <v>0</v>
      </c>
      <c r="J25" s="29">
        <f t="shared" si="1"/>
        <v>5</v>
      </c>
      <c r="K25" s="29"/>
      <c r="L25" s="39"/>
      <c r="M25" s="29"/>
      <c r="N25" s="29"/>
    </row>
    <row r="26" spans="1:14" ht="15.75" x14ac:dyDescent="0.25">
      <c r="A26" s="106" t="s">
        <v>5</v>
      </c>
      <c r="B26" s="113">
        <v>0</v>
      </c>
      <c r="C26" s="114">
        <v>0</v>
      </c>
      <c r="D26" s="114">
        <v>1</v>
      </c>
      <c r="E26" s="114">
        <v>1</v>
      </c>
      <c r="F26" s="114">
        <v>1</v>
      </c>
      <c r="G26" s="114">
        <v>0</v>
      </c>
      <c r="H26" s="114">
        <v>0</v>
      </c>
      <c r="I26" s="166">
        <v>0</v>
      </c>
      <c r="J26" s="29">
        <f>SUM(B26:I26)</f>
        <v>3</v>
      </c>
      <c r="K26" s="29"/>
      <c r="L26" s="39"/>
      <c r="M26" s="29"/>
      <c r="N26" s="29"/>
    </row>
    <row r="27" spans="1:14" ht="15.75" x14ac:dyDescent="0.25">
      <c r="A27" s="106" t="s">
        <v>6</v>
      </c>
      <c r="B27" s="167"/>
      <c r="C27" s="167"/>
      <c r="D27" s="167"/>
      <c r="E27" s="167"/>
      <c r="F27" s="167"/>
      <c r="G27" s="167"/>
      <c r="H27" s="167"/>
      <c r="I27" s="167"/>
      <c r="J27" s="29">
        <f>SUM(B27:I27)</f>
        <v>0</v>
      </c>
      <c r="K27" s="29"/>
      <c r="L27" s="39"/>
      <c r="M27" s="29"/>
      <c r="N27" s="29"/>
    </row>
    <row r="28" spans="1:14" ht="15.75" x14ac:dyDescent="0.25">
      <c r="A28" s="106" t="s">
        <v>7</v>
      </c>
      <c r="B28" s="114">
        <v>3</v>
      </c>
      <c r="C28" s="114">
        <v>2</v>
      </c>
      <c r="D28" s="114">
        <v>1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29">
        <f>SUM(B28:I28)</f>
        <v>6</v>
      </c>
      <c r="K28" s="29"/>
      <c r="L28" s="39"/>
      <c r="M28" s="29"/>
      <c r="N28" s="29"/>
    </row>
    <row r="29" spans="1:14" ht="15.75" x14ac:dyDescent="0.25">
      <c r="A29" s="106" t="s">
        <v>77</v>
      </c>
      <c r="B29" s="114">
        <v>1</v>
      </c>
      <c r="C29" s="114">
        <v>0</v>
      </c>
      <c r="D29" s="114">
        <v>2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29">
        <f>SUM(B29:I29)</f>
        <v>3</v>
      </c>
      <c r="K29" s="29"/>
      <c r="L29" s="39"/>
      <c r="M29" s="29"/>
      <c r="N29" s="29"/>
    </row>
    <row r="30" spans="1:14" ht="15.75" x14ac:dyDescent="0.25">
      <c r="A30" s="128" t="s">
        <v>33</v>
      </c>
      <c r="B30" s="117">
        <f>SUM(B22:B29)</f>
        <v>6</v>
      </c>
      <c r="C30" s="117">
        <f t="shared" ref="C30:I30" si="2">SUM(C22:C29)</f>
        <v>4</v>
      </c>
      <c r="D30" s="117">
        <f t="shared" si="2"/>
        <v>9</v>
      </c>
      <c r="E30" s="117">
        <f t="shared" si="2"/>
        <v>5</v>
      </c>
      <c r="F30" s="117">
        <f t="shared" si="2"/>
        <v>6</v>
      </c>
      <c r="G30" s="117">
        <f t="shared" si="2"/>
        <v>4</v>
      </c>
      <c r="H30" s="117">
        <f t="shared" si="2"/>
        <v>0</v>
      </c>
      <c r="I30" s="117">
        <f t="shared" si="2"/>
        <v>0</v>
      </c>
      <c r="J30" s="29"/>
      <c r="K30" s="29"/>
      <c r="L30" s="39"/>
      <c r="M30" s="29"/>
      <c r="N30" s="29"/>
    </row>
    <row r="31" spans="1:14" ht="15.75" x14ac:dyDescent="0.25">
      <c r="A31" s="119" t="s">
        <v>66</v>
      </c>
      <c r="B31" s="154">
        <f>B30*100/C12</f>
        <v>17.647058823529413</v>
      </c>
      <c r="C31" s="154">
        <f>C30*100/C12</f>
        <v>11.764705882352942</v>
      </c>
      <c r="D31" s="154">
        <f>D30*100/C12</f>
        <v>26.470588235294116</v>
      </c>
      <c r="E31" s="154">
        <f>E30*100/C12</f>
        <v>14.705882352941176</v>
      </c>
      <c r="F31" s="154">
        <f>F30*100/C12</f>
        <v>17.647058823529413</v>
      </c>
      <c r="G31" s="154">
        <f>G30*100/C12</f>
        <v>11.764705882352942</v>
      </c>
      <c r="H31" s="154">
        <f>H30*100/C12</f>
        <v>0</v>
      </c>
      <c r="I31" s="154">
        <f>I30*100/C12</f>
        <v>0</v>
      </c>
      <c r="J31" s="32"/>
      <c r="K31" s="32"/>
      <c r="L31" s="33"/>
      <c r="M31" s="32"/>
      <c r="N31" s="32"/>
    </row>
    <row r="32" spans="1:14" ht="15.75" x14ac:dyDescent="0.25">
      <c r="I32" s="31"/>
      <c r="J32" s="32"/>
      <c r="K32" s="32"/>
      <c r="L32" s="40"/>
      <c r="M32" s="32"/>
      <c r="N32" s="32"/>
    </row>
  </sheetData>
  <mergeCells count="3">
    <mergeCell ref="I1:N1"/>
    <mergeCell ref="I18:N18"/>
    <mergeCell ref="A1:B1"/>
  </mergeCells>
  <phoneticPr fontId="6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K30"/>
  <sheetViews>
    <sheetView workbookViewId="0">
      <selection activeCell="I13" sqref="I13"/>
    </sheetView>
  </sheetViews>
  <sheetFormatPr defaultRowHeight="15" x14ac:dyDescent="0.25"/>
  <cols>
    <col min="1" max="2" width="18.140625" customWidth="1"/>
    <col min="3" max="3" width="11.28515625" bestFit="1" customWidth="1"/>
    <col min="8" max="8" width="12.28515625" customWidth="1"/>
  </cols>
  <sheetData>
    <row r="1" spans="1:11" ht="15.75" x14ac:dyDescent="0.25">
      <c r="A1" s="208" t="s">
        <v>39</v>
      </c>
      <c r="B1" s="208"/>
      <c r="C1" s="28">
        <v>44726</v>
      </c>
      <c r="D1" s="4"/>
      <c r="E1" s="4"/>
      <c r="F1" s="14"/>
      <c r="G1" s="14"/>
    </row>
    <row r="2" spans="1:11" ht="15.75" x14ac:dyDescent="0.25">
      <c r="A2" s="42" t="s">
        <v>12</v>
      </c>
      <c r="B2" s="42"/>
      <c r="C2" s="42">
        <v>22</v>
      </c>
      <c r="D2" s="5"/>
      <c r="E2" s="5"/>
      <c r="F2" s="5"/>
      <c r="G2" s="5"/>
    </row>
    <row r="3" spans="1:11" ht="47.25" x14ac:dyDescent="0.25">
      <c r="A3" s="6" t="s">
        <v>0</v>
      </c>
      <c r="B3" s="13" t="s">
        <v>1</v>
      </c>
      <c r="C3" s="6" t="s">
        <v>24</v>
      </c>
      <c r="D3" s="6" t="s">
        <v>25</v>
      </c>
      <c r="E3" s="6" t="s">
        <v>26</v>
      </c>
      <c r="F3" s="6" t="s">
        <v>13</v>
      </c>
      <c r="G3" s="6" t="s">
        <v>14</v>
      </c>
      <c r="H3" s="6" t="s">
        <v>27</v>
      </c>
      <c r="J3" s="211"/>
      <c r="K3" s="211"/>
    </row>
    <row r="4" spans="1:11" ht="15.75" x14ac:dyDescent="0.25">
      <c r="A4" s="7" t="s">
        <v>15</v>
      </c>
      <c r="B4" s="7">
        <v>7</v>
      </c>
      <c r="C4" s="7">
        <v>7</v>
      </c>
      <c r="D4" s="7">
        <v>7</v>
      </c>
      <c r="E4" s="15">
        <f>D4/C4</f>
        <v>1</v>
      </c>
      <c r="F4" s="8">
        <v>88</v>
      </c>
      <c r="G4" s="8">
        <v>40</v>
      </c>
      <c r="H4" s="10">
        <v>64</v>
      </c>
    </row>
    <row r="5" spans="1:11" ht="15.75" x14ac:dyDescent="0.25">
      <c r="A5" s="7" t="s">
        <v>2</v>
      </c>
      <c r="B5" s="7">
        <v>4</v>
      </c>
      <c r="C5" s="7">
        <v>4</v>
      </c>
      <c r="D5" s="7">
        <v>4</v>
      </c>
      <c r="E5" s="15">
        <f t="shared" ref="E5:E11" si="0">D5/C5</f>
        <v>1</v>
      </c>
      <c r="F5" s="8">
        <v>74</v>
      </c>
      <c r="G5" s="8">
        <v>53</v>
      </c>
      <c r="H5" s="10">
        <v>66</v>
      </c>
    </row>
    <row r="6" spans="1:11" ht="15.75" x14ac:dyDescent="0.25">
      <c r="A6" s="7" t="s">
        <v>3</v>
      </c>
      <c r="B6" s="190">
        <v>0</v>
      </c>
      <c r="C6" s="190"/>
      <c r="D6" s="190"/>
      <c r="E6" s="191" t="e">
        <f t="shared" si="0"/>
        <v>#DIV/0!</v>
      </c>
      <c r="F6" s="190"/>
      <c r="G6" s="190"/>
      <c r="H6" s="192"/>
    </row>
    <row r="7" spans="1:11" ht="15.75" x14ac:dyDescent="0.25">
      <c r="A7" s="7" t="s">
        <v>4</v>
      </c>
      <c r="B7" s="7">
        <v>2</v>
      </c>
      <c r="C7" s="44">
        <v>2</v>
      </c>
      <c r="D7" s="44">
        <v>2</v>
      </c>
      <c r="E7" s="45">
        <f t="shared" si="0"/>
        <v>1</v>
      </c>
      <c r="F7" s="44">
        <v>40</v>
      </c>
      <c r="G7" s="44">
        <v>30</v>
      </c>
      <c r="H7" s="54">
        <v>35</v>
      </c>
    </row>
    <row r="8" spans="1:11" ht="15.75" x14ac:dyDescent="0.25">
      <c r="A8" s="7" t="s">
        <v>5</v>
      </c>
      <c r="B8" s="8">
        <v>1</v>
      </c>
      <c r="C8" s="8">
        <v>1</v>
      </c>
      <c r="D8" s="8">
        <v>1</v>
      </c>
      <c r="E8" s="9">
        <f t="shared" si="0"/>
        <v>1</v>
      </c>
      <c r="F8" s="8">
        <v>45</v>
      </c>
      <c r="G8" s="8">
        <v>45</v>
      </c>
      <c r="H8" s="10">
        <v>45</v>
      </c>
    </row>
    <row r="9" spans="1:11" ht="15.75" x14ac:dyDescent="0.25">
      <c r="A9" s="7" t="s">
        <v>6</v>
      </c>
      <c r="B9" s="190"/>
      <c r="C9" s="190"/>
      <c r="D9" s="190"/>
      <c r="E9" s="191" t="e">
        <f t="shared" si="0"/>
        <v>#DIV/0!</v>
      </c>
      <c r="F9" s="190"/>
      <c r="G9" s="190"/>
      <c r="H9" s="192"/>
    </row>
    <row r="10" spans="1:11" ht="15.75" x14ac:dyDescent="0.25">
      <c r="A10" s="7" t="s">
        <v>7</v>
      </c>
      <c r="B10" s="190">
        <v>0</v>
      </c>
      <c r="C10" s="190"/>
      <c r="D10" s="190"/>
      <c r="E10" s="191" t="e">
        <f t="shared" si="0"/>
        <v>#DIV/0!</v>
      </c>
      <c r="F10" s="190"/>
      <c r="G10" s="190"/>
      <c r="H10" s="192"/>
    </row>
    <row r="11" spans="1:11" ht="15.75" x14ac:dyDescent="0.25">
      <c r="A11" s="7" t="s">
        <v>77</v>
      </c>
      <c r="B11" s="7">
        <v>3</v>
      </c>
      <c r="C11" s="44">
        <v>3</v>
      </c>
      <c r="D11" s="44">
        <v>2</v>
      </c>
      <c r="E11" s="45">
        <f t="shared" si="0"/>
        <v>0.66666666666666663</v>
      </c>
      <c r="F11" s="44">
        <v>82</v>
      </c>
      <c r="G11" s="44">
        <v>13</v>
      </c>
      <c r="H11" s="54">
        <v>42</v>
      </c>
    </row>
    <row r="12" spans="1:11" ht="15.75" x14ac:dyDescent="0.25">
      <c r="A12" s="11" t="s">
        <v>16</v>
      </c>
      <c r="B12" s="55">
        <f>SUM(B3:B11)</f>
        <v>17</v>
      </c>
      <c r="C12" s="55">
        <f>SUM(C3:C11)</f>
        <v>17</v>
      </c>
      <c r="D12" s="55">
        <f>SUM(D3:D11)</f>
        <v>16</v>
      </c>
      <c r="E12" s="56">
        <f>D12/C12</f>
        <v>0.94117647058823528</v>
      </c>
      <c r="F12" s="55">
        <f>MAX(F3:F9)</f>
        <v>88</v>
      </c>
      <c r="G12" s="55">
        <f>MIN(G3:G9)</f>
        <v>30</v>
      </c>
      <c r="H12" s="57">
        <f>AVERAGE(H4:H11)</f>
        <v>50.4</v>
      </c>
    </row>
    <row r="13" spans="1:11" ht="15.75" x14ac:dyDescent="0.25">
      <c r="A13" s="11" t="s">
        <v>71</v>
      </c>
      <c r="B13" s="55">
        <v>1201</v>
      </c>
      <c r="C13" s="55">
        <v>1149</v>
      </c>
      <c r="D13" s="55">
        <v>1123</v>
      </c>
      <c r="E13" s="56">
        <f>D13/C13</f>
        <v>0.97737162750217577</v>
      </c>
      <c r="F13" s="55">
        <v>100</v>
      </c>
      <c r="G13" s="55"/>
      <c r="H13" s="57">
        <v>65.17</v>
      </c>
    </row>
    <row r="14" spans="1:11" x14ac:dyDescent="0.25">
      <c r="A14" s="108" t="s">
        <v>10</v>
      </c>
      <c r="B14" s="153"/>
      <c r="C14" s="153"/>
      <c r="D14" s="153"/>
      <c r="E14" s="153" t="e">
        <f>D14/C14</f>
        <v>#DIV/0!</v>
      </c>
      <c r="F14" s="153"/>
      <c r="G14" s="153"/>
      <c r="H14" s="153"/>
    </row>
    <row r="15" spans="1:11" x14ac:dyDescent="0.25">
      <c r="A15" s="108" t="s">
        <v>9</v>
      </c>
      <c r="B15" s="153"/>
      <c r="C15" s="153"/>
      <c r="D15" s="153"/>
      <c r="E15" s="153" t="e">
        <f>D15/C15</f>
        <v>#DIV/0!</v>
      </c>
      <c r="F15" s="153"/>
      <c r="G15" s="153"/>
      <c r="H15" s="153"/>
    </row>
    <row r="16" spans="1:11" x14ac:dyDescent="0.25">
      <c r="A16" s="72" t="s">
        <v>65</v>
      </c>
      <c r="B16" s="72"/>
      <c r="C16" s="72">
        <f>C13-D13</f>
        <v>26</v>
      </c>
      <c r="D16" s="64"/>
    </row>
    <row r="18" spans="1:11" ht="15.75" x14ac:dyDescent="0.25">
      <c r="A18" s="210"/>
      <c r="B18" s="210"/>
      <c r="C18" s="210"/>
      <c r="D18" s="210"/>
      <c r="E18" s="210"/>
      <c r="F18" s="210"/>
      <c r="G18" s="210"/>
      <c r="H18" s="2"/>
    </row>
    <row r="19" spans="1:11" ht="15.75" x14ac:dyDescent="0.25">
      <c r="A19" s="29"/>
      <c r="B19" s="29"/>
      <c r="C19" s="29"/>
      <c r="D19" s="29"/>
      <c r="E19" s="29"/>
      <c r="F19" s="29"/>
      <c r="G19" s="29"/>
      <c r="H19" s="2"/>
    </row>
    <row r="20" spans="1:11" x14ac:dyDescent="0.25">
      <c r="A20" s="110" t="s">
        <v>0</v>
      </c>
      <c r="B20" s="155" t="s">
        <v>58</v>
      </c>
      <c r="C20" s="147" t="s">
        <v>59</v>
      </c>
      <c r="D20" s="147" t="s">
        <v>43</v>
      </c>
      <c r="E20" s="147" t="s">
        <v>44</v>
      </c>
      <c r="F20" s="147" t="s">
        <v>45</v>
      </c>
      <c r="G20" s="147" t="s">
        <v>46</v>
      </c>
      <c r="H20" s="147" t="s">
        <v>30</v>
      </c>
      <c r="I20" s="165" t="s">
        <v>31</v>
      </c>
      <c r="J20" s="165" t="s">
        <v>32</v>
      </c>
    </row>
    <row r="21" spans="1:11" x14ac:dyDescent="0.25">
      <c r="A21" s="106" t="s">
        <v>15</v>
      </c>
      <c r="B21" s="113">
        <v>0</v>
      </c>
      <c r="C21" s="114">
        <v>0</v>
      </c>
      <c r="D21" s="114">
        <v>1</v>
      </c>
      <c r="E21" s="114">
        <v>1</v>
      </c>
      <c r="F21" s="114">
        <v>0</v>
      </c>
      <c r="G21" s="114">
        <v>3</v>
      </c>
      <c r="H21" s="114">
        <v>1</v>
      </c>
      <c r="I21" s="166">
        <v>1</v>
      </c>
      <c r="J21" s="166">
        <v>0</v>
      </c>
      <c r="K21">
        <f>SUM(B21:J21)</f>
        <v>7</v>
      </c>
    </row>
    <row r="22" spans="1:11" x14ac:dyDescent="0.25">
      <c r="A22" s="106" t="s">
        <v>2</v>
      </c>
      <c r="B22" s="113">
        <v>0</v>
      </c>
      <c r="C22" s="114">
        <v>0</v>
      </c>
      <c r="D22" s="114">
        <v>0</v>
      </c>
      <c r="E22" s="114">
        <v>0</v>
      </c>
      <c r="F22" s="114">
        <v>1</v>
      </c>
      <c r="G22" s="114">
        <v>1</v>
      </c>
      <c r="H22" s="114">
        <v>2</v>
      </c>
      <c r="I22" s="166">
        <v>0</v>
      </c>
      <c r="J22" s="166">
        <v>0</v>
      </c>
      <c r="K22">
        <f>SUM(B22:J22)</f>
        <v>4</v>
      </c>
    </row>
    <row r="23" spans="1:11" x14ac:dyDescent="0.25">
      <c r="A23" s="106" t="s">
        <v>3</v>
      </c>
      <c r="B23" s="162"/>
      <c r="C23" s="163"/>
      <c r="D23" s="163"/>
      <c r="E23" s="163"/>
      <c r="F23" s="163"/>
      <c r="G23" s="163"/>
      <c r="H23" s="163"/>
      <c r="I23" s="200"/>
      <c r="J23" s="200"/>
      <c r="K23">
        <f t="shared" ref="K23:K28" si="1">SUM(B23:J23)</f>
        <v>0</v>
      </c>
    </row>
    <row r="24" spans="1:11" x14ac:dyDescent="0.25">
      <c r="A24" s="106" t="s">
        <v>4</v>
      </c>
      <c r="B24" s="113">
        <v>0</v>
      </c>
      <c r="C24" s="114">
        <v>1</v>
      </c>
      <c r="D24" s="114">
        <v>1</v>
      </c>
      <c r="E24" s="114">
        <v>0</v>
      </c>
      <c r="F24" s="114">
        <v>0</v>
      </c>
      <c r="G24" s="114">
        <v>0</v>
      </c>
      <c r="H24" s="114">
        <v>0</v>
      </c>
      <c r="I24" s="166">
        <v>0</v>
      </c>
      <c r="J24" s="166">
        <v>0</v>
      </c>
      <c r="K24">
        <f t="shared" si="1"/>
        <v>2</v>
      </c>
    </row>
    <row r="25" spans="1:11" x14ac:dyDescent="0.25">
      <c r="A25" s="106" t="s">
        <v>5</v>
      </c>
      <c r="B25" s="201">
        <v>0</v>
      </c>
      <c r="C25" s="201">
        <v>0</v>
      </c>
      <c r="D25" s="201">
        <v>0</v>
      </c>
      <c r="E25" s="201">
        <v>1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>
        <f t="shared" si="1"/>
        <v>1</v>
      </c>
    </row>
    <row r="26" spans="1:11" x14ac:dyDescent="0.25">
      <c r="A26" s="106" t="s">
        <v>6</v>
      </c>
      <c r="B26" s="167"/>
      <c r="C26" s="167"/>
      <c r="D26" s="167"/>
      <c r="E26" s="167"/>
      <c r="F26" s="167"/>
      <c r="G26" s="167"/>
      <c r="H26" s="167"/>
      <c r="I26" s="167"/>
      <c r="J26" s="167"/>
      <c r="K26">
        <f t="shared" si="1"/>
        <v>0</v>
      </c>
    </row>
    <row r="27" spans="1:11" x14ac:dyDescent="0.25">
      <c r="A27" s="106" t="s">
        <v>7</v>
      </c>
      <c r="B27" s="162"/>
      <c r="C27" s="163"/>
      <c r="D27" s="163"/>
      <c r="E27" s="163"/>
      <c r="F27" s="163"/>
      <c r="G27" s="163"/>
      <c r="H27" s="163"/>
      <c r="I27" s="163"/>
      <c r="J27" s="163"/>
    </row>
    <row r="28" spans="1:11" x14ac:dyDescent="0.25">
      <c r="A28" s="106" t="s">
        <v>77</v>
      </c>
      <c r="B28" s="113">
        <v>1</v>
      </c>
      <c r="C28" s="166">
        <v>0</v>
      </c>
      <c r="D28" s="166">
        <v>1</v>
      </c>
      <c r="E28" s="166">
        <v>0</v>
      </c>
      <c r="F28" s="166">
        <v>0</v>
      </c>
      <c r="G28" s="166">
        <v>0</v>
      </c>
      <c r="H28" s="166">
        <v>0</v>
      </c>
      <c r="I28" s="166">
        <v>1</v>
      </c>
      <c r="J28" s="166">
        <v>0</v>
      </c>
      <c r="K28">
        <f t="shared" si="1"/>
        <v>3</v>
      </c>
    </row>
    <row r="29" spans="1:11" x14ac:dyDescent="0.25">
      <c r="A29" s="128" t="s">
        <v>33</v>
      </c>
      <c r="B29" s="117">
        <f t="shared" ref="B29:J29" si="2">SUM(B21:B28)</f>
        <v>1</v>
      </c>
      <c r="C29" s="171">
        <f t="shared" si="2"/>
        <v>1</v>
      </c>
      <c r="D29" s="171">
        <f t="shared" si="2"/>
        <v>3</v>
      </c>
      <c r="E29" s="171">
        <f t="shared" si="2"/>
        <v>2</v>
      </c>
      <c r="F29" s="171">
        <f t="shared" si="2"/>
        <v>1</v>
      </c>
      <c r="G29" s="171">
        <f t="shared" si="2"/>
        <v>4</v>
      </c>
      <c r="H29" s="171">
        <f t="shared" si="2"/>
        <v>3</v>
      </c>
      <c r="I29" s="171">
        <f t="shared" si="2"/>
        <v>2</v>
      </c>
      <c r="J29" s="171">
        <f t="shared" si="2"/>
        <v>0</v>
      </c>
      <c r="K29" s="180">
        <f>SUM(K21:K28)</f>
        <v>17</v>
      </c>
    </row>
    <row r="30" spans="1:11" x14ac:dyDescent="0.25">
      <c r="A30" s="119" t="s">
        <v>60</v>
      </c>
      <c r="B30" s="154">
        <f>B29*100/B13</f>
        <v>8.3263946711074108E-2</v>
      </c>
      <c r="C30" s="154">
        <f>C29*100/C13</f>
        <v>8.7032201914708437E-2</v>
      </c>
      <c r="D30" s="154">
        <f>D29*100/C13</f>
        <v>0.26109660574412535</v>
      </c>
      <c r="E30" s="154">
        <f>E29*100/C13</f>
        <v>0.17406440382941687</v>
      </c>
      <c r="F30" s="154">
        <f>F29*100/D13</f>
        <v>8.9047195013357075E-2</v>
      </c>
      <c r="G30" s="154">
        <f>G29*100/C13</f>
        <v>0.34812880765883375</v>
      </c>
      <c r="H30" s="154">
        <f>H29*100/C13</f>
        <v>0.26109660574412535</v>
      </c>
      <c r="I30" s="154">
        <f>I29*100/C13</f>
        <v>0.17406440382941687</v>
      </c>
      <c r="J30" s="154">
        <f>J29*100/D13</f>
        <v>0</v>
      </c>
    </row>
  </sheetData>
  <mergeCells count="3">
    <mergeCell ref="A18:G18"/>
    <mergeCell ref="J3:K3"/>
    <mergeCell ref="A1:B1"/>
  </mergeCells>
  <phoneticPr fontId="6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J30"/>
  <sheetViews>
    <sheetView tabSelected="1" zoomScaleNormal="100" workbookViewId="0">
      <selection activeCell="F21" sqref="F21"/>
    </sheetView>
  </sheetViews>
  <sheetFormatPr defaultRowHeight="15" x14ac:dyDescent="0.25"/>
  <cols>
    <col min="1" max="1" width="18.5703125" customWidth="1"/>
    <col min="3" max="3" width="13.140625" customWidth="1"/>
    <col min="4" max="4" width="10" customWidth="1"/>
    <col min="5" max="5" width="10.85546875" customWidth="1"/>
    <col min="6" max="6" width="10.28515625" customWidth="1"/>
    <col min="7" max="7" width="10.85546875" customWidth="1"/>
    <col min="8" max="8" width="11.140625" customWidth="1"/>
  </cols>
  <sheetData>
    <row r="1" spans="1:8" x14ac:dyDescent="0.25">
      <c r="A1" s="212" t="s">
        <v>11</v>
      </c>
      <c r="B1" s="212"/>
      <c r="C1" s="25" t="s">
        <v>73</v>
      </c>
      <c r="D1" s="86"/>
      <c r="E1" s="86"/>
      <c r="F1" s="86"/>
      <c r="G1" s="86"/>
      <c r="H1" s="25"/>
    </row>
    <row r="2" spans="1:8" x14ac:dyDescent="0.25">
      <c r="A2" s="87" t="s">
        <v>12</v>
      </c>
      <c r="B2" s="87"/>
      <c r="C2" s="87">
        <v>40</v>
      </c>
      <c r="D2" s="34"/>
      <c r="E2" s="34"/>
      <c r="F2" s="34"/>
      <c r="G2" s="34"/>
      <c r="H2" s="34"/>
    </row>
    <row r="3" spans="1:8" ht="62.25" customHeight="1" x14ac:dyDescent="0.25">
      <c r="A3" s="88" t="s">
        <v>0</v>
      </c>
      <c r="B3" s="89" t="s">
        <v>1</v>
      </c>
      <c r="C3" s="89" t="s">
        <v>21</v>
      </c>
      <c r="D3" s="89" t="s">
        <v>20</v>
      </c>
      <c r="E3" s="89" t="s">
        <v>19</v>
      </c>
      <c r="F3" s="89" t="s">
        <v>13</v>
      </c>
      <c r="G3" s="89" t="s">
        <v>14</v>
      </c>
      <c r="H3" s="89" t="s">
        <v>18</v>
      </c>
    </row>
    <row r="4" spans="1:8" x14ac:dyDescent="0.25">
      <c r="A4" s="90" t="s">
        <v>15</v>
      </c>
      <c r="B4" s="91">
        <v>8</v>
      </c>
      <c r="C4" s="91">
        <v>8</v>
      </c>
      <c r="D4" s="91">
        <v>7</v>
      </c>
      <c r="E4" s="92">
        <f t="shared" ref="E4:E11" si="0">D4/C4</f>
        <v>0.875</v>
      </c>
      <c r="F4" s="91">
        <v>70</v>
      </c>
      <c r="G4" s="91">
        <v>20</v>
      </c>
      <c r="H4" s="93">
        <v>48</v>
      </c>
    </row>
    <row r="5" spans="1:8" x14ac:dyDescent="0.25">
      <c r="A5" s="90" t="s">
        <v>2</v>
      </c>
      <c r="B5" s="91">
        <v>10</v>
      </c>
      <c r="C5" s="91">
        <v>10</v>
      </c>
      <c r="D5" s="91">
        <v>8</v>
      </c>
      <c r="E5" s="92">
        <f t="shared" si="0"/>
        <v>0.8</v>
      </c>
      <c r="F5" s="91">
        <v>90</v>
      </c>
      <c r="G5" s="91">
        <v>34</v>
      </c>
      <c r="H5" s="93">
        <v>58</v>
      </c>
    </row>
    <row r="6" spans="1:8" x14ac:dyDescent="0.25">
      <c r="A6" s="90" t="s">
        <v>3</v>
      </c>
      <c r="B6" s="91">
        <v>7</v>
      </c>
      <c r="C6" s="91">
        <v>7</v>
      </c>
      <c r="D6" s="91">
        <v>5</v>
      </c>
      <c r="E6" s="92">
        <f t="shared" si="0"/>
        <v>0.7142857142857143</v>
      </c>
      <c r="F6" s="91">
        <v>80</v>
      </c>
      <c r="G6" s="91">
        <v>34</v>
      </c>
      <c r="H6" s="93">
        <v>58</v>
      </c>
    </row>
    <row r="7" spans="1:8" x14ac:dyDescent="0.25">
      <c r="A7" s="90" t="s">
        <v>4</v>
      </c>
      <c r="B7" s="91">
        <v>13</v>
      </c>
      <c r="C7" s="91">
        <v>10</v>
      </c>
      <c r="D7" s="91">
        <v>9</v>
      </c>
      <c r="E7" s="92">
        <f t="shared" si="0"/>
        <v>0.9</v>
      </c>
      <c r="F7" s="91">
        <v>72</v>
      </c>
      <c r="G7" s="91">
        <v>14</v>
      </c>
      <c r="H7" s="93">
        <v>52</v>
      </c>
    </row>
    <row r="8" spans="1:8" x14ac:dyDescent="0.25">
      <c r="A8" s="90" t="s">
        <v>5</v>
      </c>
      <c r="B8" s="91">
        <v>6</v>
      </c>
      <c r="C8" s="91">
        <v>6</v>
      </c>
      <c r="D8" s="91">
        <v>4</v>
      </c>
      <c r="E8" s="92">
        <f t="shared" si="0"/>
        <v>0.66666666666666663</v>
      </c>
      <c r="F8" s="91">
        <v>54</v>
      </c>
      <c r="G8" s="91">
        <v>14</v>
      </c>
      <c r="H8" s="93">
        <v>38</v>
      </c>
    </row>
    <row r="9" spans="1:8" x14ac:dyDescent="0.25">
      <c r="A9" s="90" t="s">
        <v>6</v>
      </c>
      <c r="B9" s="193"/>
      <c r="C9" s="193"/>
      <c r="D9" s="193"/>
      <c r="E9" s="198" t="e">
        <f t="shared" si="0"/>
        <v>#DIV/0!</v>
      </c>
      <c r="F9" s="193"/>
      <c r="G9" s="193"/>
      <c r="H9" s="199"/>
    </row>
    <row r="10" spans="1:8" x14ac:dyDescent="0.25">
      <c r="A10" s="90" t="s">
        <v>7</v>
      </c>
      <c r="B10" s="91">
        <v>6</v>
      </c>
      <c r="C10" s="91">
        <v>3</v>
      </c>
      <c r="D10" s="91">
        <v>2</v>
      </c>
      <c r="E10" s="92">
        <f t="shared" si="0"/>
        <v>0.66666666666666663</v>
      </c>
      <c r="F10" s="91">
        <v>40</v>
      </c>
      <c r="G10" s="91">
        <v>14</v>
      </c>
      <c r="H10" s="93">
        <v>31</v>
      </c>
    </row>
    <row r="11" spans="1:8" x14ac:dyDescent="0.25">
      <c r="A11" s="90" t="s">
        <v>77</v>
      </c>
      <c r="B11" s="94">
        <v>7</v>
      </c>
      <c r="C11" s="91">
        <v>7</v>
      </c>
      <c r="D11" s="91">
        <v>1</v>
      </c>
      <c r="E11" s="92">
        <f t="shared" si="0"/>
        <v>0.14285714285714285</v>
      </c>
      <c r="F11" s="91">
        <v>51</v>
      </c>
      <c r="G11" s="91">
        <v>7</v>
      </c>
      <c r="H11" s="93">
        <v>28</v>
      </c>
    </row>
    <row r="12" spans="1:8" x14ac:dyDescent="0.25">
      <c r="A12" s="95" t="s">
        <v>16</v>
      </c>
      <c r="B12" s="96">
        <f>SUM(B4:B11)</f>
        <v>57</v>
      </c>
      <c r="C12" s="96">
        <f>SUM(C4:C11)</f>
        <v>51</v>
      </c>
      <c r="D12" s="96">
        <f>SUM(D4:D11)</f>
        <v>36</v>
      </c>
      <c r="E12" s="97">
        <f>D12/C12</f>
        <v>0.70588235294117652</v>
      </c>
      <c r="F12" s="96">
        <f>MAX(F4:F11)</f>
        <v>90</v>
      </c>
      <c r="G12" s="96">
        <f>MIN(G4:G11)</f>
        <v>7</v>
      </c>
      <c r="H12" s="176">
        <f>AVERAGE(H4:H11)</f>
        <v>44.714285714285715</v>
      </c>
    </row>
    <row r="13" spans="1:8" x14ac:dyDescent="0.25">
      <c r="A13" s="95" t="s">
        <v>17</v>
      </c>
      <c r="B13" s="95">
        <v>2648</v>
      </c>
      <c r="C13" s="95">
        <v>2418</v>
      </c>
      <c r="D13" s="95">
        <v>1943</v>
      </c>
      <c r="E13" s="97">
        <f>D13/C13</f>
        <v>0.80355665839536805</v>
      </c>
      <c r="F13" s="95">
        <v>100</v>
      </c>
      <c r="G13" s="95"/>
      <c r="H13" s="95">
        <v>53.31</v>
      </c>
    </row>
    <row r="14" spans="1:8" x14ac:dyDescent="0.25">
      <c r="A14" s="108" t="s">
        <v>10</v>
      </c>
      <c r="B14" s="175">
        <v>1</v>
      </c>
      <c r="C14" s="175">
        <v>1</v>
      </c>
      <c r="D14" s="175">
        <v>0</v>
      </c>
      <c r="E14" s="153">
        <f>D14/C14</f>
        <v>0</v>
      </c>
      <c r="F14" s="175">
        <v>0</v>
      </c>
      <c r="G14" s="175">
        <v>0</v>
      </c>
      <c r="H14" s="175">
        <v>0</v>
      </c>
    </row>
    <row r="15" spans="1:8" x14ac:dyDescent="0.25">
      <c r="A15" s="108" t="s">
        <v>9</v>
      </c>
      <c r="B15" s="175">
        <v>2</v>
      </c>
      <c r="C15" s="175"/>
      <c r="D15" s="175"/>
      <c r="E15" s="153" t="e">
        <f>D15/C15</f>
        <v>#DIV/0!</v>
      </c>
      <c r="F15" s="175"/>
      <c r="G15" s="175"/>
      <c r="H15" s="153"/>
    </row>
    <row r="16" spans="1:8" x14ac:dyDescent="0.25">
      <c r="A16" s="99" t="s">
        <v>67</v>
      </c>
      <c r="B16" s="100"/>
      <c r="C16" s="99">
        <f>C12-D12</f>
        <v>15</v>
      </c>
      <c r="D16" s="101"/>
      <c r="E16" s="101"/>
      <c r="F16" s="101"/>
      <c r="G16" s="101"/>
      <c r="H16" s="101"/>
    </row>
    <row r="17" spans="1:10" x14ac:dyDescent="0.25">
      <c r="A17" s="98"/>
      <c r="B17" s="98"/>
      <c r="C17" s="98"/>
      <c r="D17" s="2"/>
      <c r="E17" s="2"/>
      <c r="F17" s="2"/>
      <c r="G17" s="2"/>
      <c r="H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</row>
    <row r="19" spans="1:10" ht="29.25" x14ac:dyDescent="0.25">
      <c r="A19" s="110" t="s">
        <v>0</v>
      </c>
      <c r="B19" s="155" t="s">
        <v>74</v>
      </c>
      <c r="C19" s="147" t="s">
        <v>75</v>
      </c>
      <c r="D19" s="147" t="s">
        <v>45</v>
      </c>
      <c r="E19" s="147" t="s">
        <v>61</v>
      </c>
      <c r="F19" s="147" t="s">
        <v>30</v>
      </c>
      <c r="G19" s="147" t="s">
        <v>31</v>
      </c>
      <c r="H19" s="165" t="s">
        <v>32</v>
      </c>
    </row>
    <row r="20" spans="1:10" x14ac:dyDescent="0.25">
      <c r="A20" s="106" t="s">
        <v>15</v>
      </c>
      <c r="B20" s="113">
        <v>1</v>
      </c>
      <c r="C20" s="114">
        <v>2</v>
      </c>
      <c r="D20" s="114">
        <v>2</v>
      </c>
      <c r="E20" s="114">
        <v>3</v>
      </c>
      <c r="F20" s="114">
        <v>0</v>
      </c>
      <c r="G20" s="114">
        <v>0</v>
      </c>
      <c r="H20" s="166">
        <v>0</v>
      </c>
      <c r="I20">
        <f t="shared" ref="I20:I27" si="1">SUM(B20:H20)</f>
        <v>8</v>
      </c>
    </row>
    <row r="21" spans="1:10" x14ac:dyDescent="0.25">
      <c r="A21" s="106" t="s">
        <v>2</v>
      </c>
      <c r="B21" s="113">
        <v>2</v>
      </c>
      <c r="C21" s="114">
        <v>0</v>
      </c>
      <c r="D21" s="114">
        <v>4</v>
      </c>
      <c r="E21" s="114">
        <v>3</v>
      </c>
      <c r="F21" s="114">
        <v>0</v>
      </c>
      <c r="G21" s="114">
        <v>1</v>
      </c>
      <c r="H21" s="114">
        <v>0</v>
      </c>
      <c r="I21">
        <f t="shared" si="1"/>
        <v>10</v>
      </c>
    </row>
    <row r="22" spans="1:10" x14ac:dyDescent="0.25">
      <c r="A22" s="106" t="s">
        <v>3</v>
      </c>
      <c r="B22" s="113">
        <v>2</v>
      </c>
      <c r="C22" s="114">
        <v>0</v>
      </c>
      <c r="D22" s="114">
        <v>1</v>
      </c>
      <c r="E22" s="114">
        <v>2</v>
      </c>
      <c r="F22" s="114">
        <v>2</v>
      </c>
      <c r="G22" s="114">
        <v>0</v>
      </c>
      <c r="H22" s="114">
        <v>0</v>
      </c>
      <c r="I22">
        <f t="shared" si="1"/>
        <v>7</v>
      </c>
    </row>
    <row r="23" spans="1:10" x14ac:dyDescent="0.25">
      <c r="A23" s="106" t="s">
        <v>4</v>
      </c>
      <c r="B23" s="113">
        <v>1</v>
      </c>
      <c r="C23" s="114">
        <v>3</v>
      </c>
      <c r="D23" s="114">
        <v>4</v>
      </c>
      <c r="E23" s="114">
        <v>0</v>
      </c>
      <c r="F23" s="114">
        <v>2</v>
      </c>
      <c r="G23" s="114">
        <v>0</v>
      </c>
      <c r="H23" s="114">
        <v>0</v>
      </c>
      <c r="I23">
        <f t="shared" si="1"/>
        <v>10</v>
      </c>
    </row>
    <row r="24" spans="1:10" x14ac:dyDescent="0.25">
      <c r="A24" s="106" t="s">
        <v>5</v>
      </c>
      <c r="B24" s="113">
        <v>2</v>
      </c>
      <c r="C24" s="114">
        <v>2</v>
      </c>
      <c r="D24" s="114">
        <v>2</v>
      </c>
      <c r="E24" s="114">
        <v>0</v>
      </c>
      <c r="F24" s="114">
        <v>0</v>
      </c>
      <c r="G24" s="114">
        <v>0</v>
      </c>
      <c r="H24" s="114">
        <v>0</v>
      </c>
      <c r="I24">
        <f t="shared" si="1"/>
        <v>6</v>
      </c>
    </row>
    <row r="25" spans="1:10" x14ac:dyDescent="0.25">
      <c r="A25" s="106" t="s">
        <v>6</v>
      </c>
      <c r="B25" s="202"/>
      <c r="C25" s="202"/>
      <c r="D25" s="202"/>
      <c r="E25" s="202"/>
      <c r="F25" s="202"/>
      <c r="G25" s="202"/>
      <c r="H25" s="202"/>
      <c r="I25">
        <f t="shared" si="1"/>
        <v>0</v>
      </c>
    </row>
    <row r="26" spans="1:10" x14ac:dyDescent="0.25">
      <c r="A26" s="106" t="s">
        <v>7</v>
      </c>
      <c r="B26" s="113">
        <v>1</v>
      </c>
      <c r="C26" s="166">
        <v>2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>
        <f t="shared" si="1"/>
        <v>3</v>
      </c>
      <c r="J26">
        <f>SUM(I20:I26)</f>
        <v>44</v>
      </c>
    </row>
    <row r="27" spans="1:10" x14ac:dyDescent="0.25">
      <c r="A27" s="106" t="s">
        <v>77</v>
      </c>
      <c r="B27" s="113">
        <v>6</v>
      </c>
      <c r="C27" s="166">
        <v>0</v>
      </c>
      <c r="D27" s="166">
        <v>1</v>
      </c>
      <c r="E27" s="166">
        <v>0</v>
      </c>
      <c r="F27" s="166">
        <v>0</v>
      </c>
      <c r="G27" s="166">
        <v>0</v>
      </c>
      <c r="H27" s="166">
        <v>0</v>
      </c>
      <c r="I27">
        <f t="shared" si="1"/>
        <v>7</v>
      </c>
    </row>
    <row r="28" spans="1:10" x14ac:dyDescent="0.25">
      <c r="A28" s="128" t="s">
        <v>33</v>
      </c>
      <c r="B28" s="117">
        <f t="shared" ref="B28:H28" si="2">SUM(B20:B27)</f>
        <v>15</v>
      </c>
      <c r="C28" s="171">
        <f t="shared" si="2"/>
        <v>9</v>
      </c>
      <c r="D28" s="171">
        <f t="shared" si="2"/>
        <v>14</v>
      </c>
      <c r="E28" s="171">
        <f t="shared" si="2"/>
        <v>8</v>
      </c>
      <c r="F28" s="171">
        <f t="shared" si="2"/>
        <v>4</v>
      </c>
      <c r="G28" s="171">
        <f t="shared" si="2"/>
        <v>1</v>
      </c>
      <c r="H28" s="171">
        <f t="shared" si="2"/>
        <v>0</v>
      </c>
    </row>
    <row r="29" spans="1:10" x14ac:dyDescent="0.25">
      <c r="A29" s="119" t="s">
        <v>47</v>
      </c>
      <c r="B29" s="174">
        <f>B28*100/B12</f>
        <v>26.315789473684209</v>
      </c>
      <c r="C29" s="174">
        <f>C28*100/C12</f>
        <v>17.647058823529413</v>
      </c>
      <c r="D29" s="174">
        <f>D28*100/C12</f>
        <v>27.450980392156861</v>
      </c>
      <c r="E29" s="174">
        <f>E28*100/C12</f>
        <v>15.686274509803921</v>
      </c>
      <c r="F29" s="174">
        <f>F28*100/D12</f>
        <v>11.111111111111111</v>
      </c>
      <c r="G29" s="174">
        <f>G28*100/D12</f>
        <v>2.7777777777777777</v>
      </c>
      <c r="H29" s="174">
        <f>H28*100/C12</f>
        <v>0</v>
      </c>
    </row>
    <row r="30" spans="1:10" x14ac:dyDescent="0.25">
      <c r="B30" s="164"/>
      <c r="C30" s="164"/>
      <c r="D30" s="164"/>
      <c r="E30" s="164"/>
      <c r="F30" s="164"/>
      <c r="G30" s="164"/>
      <c r="H30" s="164"/>
    </row>
  </sheetData>
  <mergeCells count="1">
    <mergeCell ref="A1:B1"/>
  </mergeCells>
  <phoneticPr fontId="6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J31"/>
  <sheetViews>
    <sheetView workbookViewId="0">
      <selection activeCell="B30" sqref="B30"/>
    </sheetView>
  </sheetViews>
  <sheetFormatPr defaultRowHeight="15" x14ac:dyDescent="0.25"/>
  <cols>
    <col min="1" max="1" width="17.5703125" customWidth="1"/>
    <col min="2" max="2" width="11" customWidth="1"/>
    <col min="3" max="3" width="11.85546875" customWidth="1"/>
    <col min="4" max="4" width="9.28515625" bestFit="1" customWidth="1"/>
    <col min="5" max="5" width="11.28515625" customWidth="1"/>
    <col min="6" max="6" width="10" customWidth="1"/>
    <col min="7" max="7" width="10.42578125" customWidth="1"/>
    <col min="8" max="8" width="10.5703125" customWidth="1"/>
    <col min="9" max="9" width="10.85546875" customWidth="1"/>
  </cols>
  <sheetData>
    <row r="1" spans="1:10" x14ac:dyDescent="0.25">
      <c r="A1" s="207" t="s">
        <v>22</v>
      </c>
      <c r="B1" s="207"/>
      <c r="C1" s="25">
        <v>45072</v>
      </c>
      <c r="D1" s="86"/>
      <c r="E1" s="86"/>
      <c r="F1" s="86"/>
      <c r="G1" s="86"/>
      <c r="H1" s="25"/>
      <c r="I1" s="120"/>
      <c r="J1" s="121"/>
    </row>
    <row r="2" spans="1:10" x14ac:dyDescent="0.25">
      <c r="A2" s="105" t="s">
        <v>12</v>
      </c>
      <c r="B2" s="105"/>
      <c r="C2" s="105">
        <v>37</v>
      </c>
      <c r="D2" s="34"/>
      <c r="E2" s="34"/>
      <c r="F2" s="34"/>
      <c r="G2" s="34"/>
      <c r="H2" s="34"/>
      <c r="I2" s="101"/>
      <c r="J2" s="121"/>
    </row>
    <row r="3" spans="1:10" ht="43.5" x14ac:dyDescent="0.25">
      <c r="A3" s="88" t="s">
        <v>0</v>
      </c>
      <c r="B3" s="89" t="s">
        <v>1</v>
      </c>
      <c r="C3" s="89" t="s">
        <v>21</v>
      </c>
      <c r="D3" s="89" t="s">
        <v>20</v>
      </c>
      <c r="E3" s="89" t="s">
        <v>19</v>
      </c>
      <c r="F3" s="89" t="s">
        <v>13</v>
      </c>
      <c r="G3" s="89" t="s">
        <v>14</v>
      </c>
      <c r="H3" s="89" t="s">
        <v>18</v>
      </c>
      <c r="I3" s="122"/>
      <c r="J3" s="121"/>
    </row>
    <row r="4" spans="1:10" x14ac:dyDescent="0.25">
      <c r="A4" s="90" t="s">
        <v>15</v>
      </c>
      <c r="B4" s="116"/>
      <c r="C4" s="116"/>
      <c r="D4" s="116"/>
      <c r="E4" s="129"/>
      <c r="F4" s="116"/>
      <c r="G4" s="116"/>
      <c r="H4" s="130"/>
      <c r="I4" s="122"/>
      <c r="J4" s="121"/>
    </row>
    <row r="5" spans="1:10" x14ac:dyDescent="0.25">
      <c r="A5" s="90" t="s">
        <v>2</v>
      </c>
      <c r="B5" s="116"/>
      <c r="C5" s="116"/>
      <c r="D5" s="116"/>
      <c r="E5" s="129"/>
      <c r="F5" s="116"/>
      <c r="G5" s="116"/>
      <c r="H5" s="130"/>
      <c r="I5" s="123"/>
      <c r="J5" s="121"/>
    </row>
    <row r="6" spans="1:10" x14ac:dyDescent="0.25">
      <c r="A6" s="90" t="s">
        <v>3</v>
      </c>
      <c r="B6" s="112">
        <v>3</v>
      </c>
      <c r="C6" s="112">
        <v>3</v>
      </c>
      <c r="D6" s="112">
        <v>3</v>
      </c>
      <c r="E6" s="131">
        <f t="shared" ref="E6:E14" si="0">D6/C6</f>
        <v>1</v>
      </c>
      <c r="F6" s="112">
        <v>50</v>
      </c>
      <c r="G6" s="112">
        <v>47</v>
      </c>
      <c r="H6" s="112">
        <v>49</v>
      </c>
      <c r="I6" s="3"/>
      <c r="J6" s="121"/>
    </row>
    <row r="7" spans="1:10" x14ac:dyDescent="0.25">
      <c r="A7" s="90" t="s">
        <v>4</v>
      </c>
      <c r="B7" s="114">
        <v>1</v>
      </c>
      <c r="C7" s="114">
        <v>0</v>
      </c>
      <c r="D7" s="114"/>
      <c r="E7" s="131" t="e">
        <f t="shared" si="0"/>
        <v>#DIV/0!</v>
      </c>
      <c r="F7" s="114"/>
      <c r="G7" s="114"/>
      <c r="H7" s="138"/>
      <c r="I7" s="3"/>
      <c r="J7" s="121"/>
    </row>
    <row r="8" spans="1:10" x14ac:dyDescent="0.25">
      <c r="A8" s="90" t="s">
        <v>5</v>
      </c>
      <c r="B8" s="116"/>
      <c r="C8" s="116"/>
      <c r="D8" s="116"/>
      <c r="E8" s="129" t="e">
        <f t="shared" si="0"/>
        <v>#DIV/0!</v>
      </c>
      <c r="F8" s="116"/>
      <c r="G8" s="116"/>
      <c r="H8" s="130"/>
      <c r="I8" s="3"/>
      <c r="J8" s="121"/>
    </row>
    <row r="9" spans="1:10" x14ac:dyDescent="0.25">
      <c r="A9" s="90" t="s">
        <v>6</v>
      </c>
      <c r="B9" s="116"/>
      <c r="C9" s="116"/>
      <c r="D9" s="116"/>
      <c r="E9" s="129" t="e">
        <f t="shared" si="0"/>
        <v>#DIV/0!</v>
      </c>
      <c r="F9" s="116"/>
      <c r="G9" s="116"/>
      <c r="H9" s="130"/>
      <c r="I9" s="3"/>
      <c r="J9" s="121"/>
    </row>
    <row r="10" spans="1:10" x14ac:dyDescent="0.25">
      <c r="A10" s="90" t="s">
        <v>7</v>
      </c>
      <c r="B10" s="116"/>
      <c r="C10" s="116"/>
      <c r="D10" s="116"/>
      <c r="E10" s="129" t="e">
        <f t="shared" si="0"/>
        <v>#DIV/0!</v>
      </c>
      <c r="F10" s="116"/>
      <c r="G10" s="116"/>
      <c r="H10" s="130"/>
      <c r="I10" s="3"/>
      <c r="J10" s="121"/>
    </row>
    <row r="11" spans="1:10" x14ac:dyDescent="0.25">
      <c r="A11" s="90" t="s">
        <v>77</v>
      </c>
      <c r="B11" s="114">
        <v>1</v>
      </c>
      <c r="C11" s="114">
        <v>1</v>
      </c>
      <c r="D11" s="114">
        <v>0</v>
      </c>
      <c r="E11" s="131">
        <f t="shared" si="0"/>
        <v>0</v>
      </c>
      <c r="F11" s="114">
        <v>34</v>
      </c>
      <c r="G11" s="114">
        <v>34</v>
      </c>
      <c r="H11" s="138">
        <v>34</v>
      </c>
      <c r="I11" s="3"/>
      <c r="J11" s="121"/>
    </row>
    <row r="12" spans="1:10" x14ac:dyDescent="0.25">
      <c r="A12" s="107" t="s">
        <v>16</v>
      </c>
      <c r="B12" s="127">
        <f>SUM(B4:B11)</f>
        <v>5</v>
      </c>
      <c r="C12" s="127">
        <f>SUM(C4:C11)</f>
        <v>4</v>
      </c>
      <c r="D12" s="127">
        <f>SUM(D4:D11)</f>
        <v>3</v>
      </c>
      <c r="E12" s="132">
        <f t="shared" si="0"/>
        <v>0.75</v>
      </c>
      <c r="F12" s="127">
        <f>MAX(F4:F11)</f>
        <v>50</v>
      </c>
      <c r="G12" s="127">
        <f>MIN(G4:G11)</f>
        <v>34</v>
      </c>
      <c r="H12" s="133">
        <f>AVERAGE(H5:H11)</f>
        <v>41.5</v>
      </c>
      <c r="I12" s="3"/>
      <c r="J12" s="121"/>
    </row>
    <row r="13" spans="1:10" x14ac:dyDescent="0.25">
      <c r="A13" s="107" t="s">
        <v>17</v>
      </c>
      <c r="B13" s="127">
        <v>311</v>
      </c>
      <c r="C13" s="127">
        <v>230</v>
      </c>
      <c r="D13" s="127">
        <v>198</v>
      </c>
      <c r="E13" s="132">
        <f t="shared" si="0"/>
        <v>0.86086956521739133</v>
      </c>
      <c r="F13" s="127">
        <v>100</v>
      </c>
      <c r="G13" s="127"/>
      <c r="H13" s="127">
        <v>49.5</v>
      </c>
      <c r="I13" s="3"/>
      <c r="J13" s="121"/>
    </row>
    <row r="14" spans="1:10" x14ac:dyDescent="0.25">
      <c r="A14" s="108" t="s">
        <v>10</v>
      </c>
      <c r="B14" s="175"/>
      <c r="C14" s="175"/>
      <c r="D14" s="175"/>
      <c r="E14" s="177" t="e">
        <f t="shared" si="0"/>
        <v>#DIV/0!</v>
      </c>
      <c r="F14" s="175"/>
      <c r="G14" s="175"/>
      <c r="H14" s="175"/>
      <c r="I14" s="3"/>
      <c r="J14" s="121"/>
    </row>
    <row r="15" spans="1:10" x14ac:dyDescent="0.25">
      <c r="A15" s="108" t="s">
        <v>9</v>
      </c>
      <c r="B15" s="175"/>
      <c r="C15" s="175"/>
      <c r="D15" s="175"/>
      <c r="E15" s="153"/>
      <c r="F15" s="175"/>
      <c r="G15" s="175"/>
      <c r="H15" s="175"/>
      <c r="I15" s="121"/>
      <c r="J15" s="121"/>
    </row>
    <row r="16" spans="1:10" x14ac:dyDescent="0.25">
      <c r="A16" s="72" t="s">
        <v>48</v>
      </c>
      <c r="B16" s="73"/>
      <c r="C16" s="73">
        <f>C12-D12</f>
        <v>1</v>
      </c>
      <c r="D16" s="121"/>
      <c r="E16" s="121"/>
      <c r="F16" s="121"/>
      <c r="G16" s="121"/>
      <c r="H16" s="121"/>
      <c r="I16" s="121"/>
      <c r="J16" s="121"/>
    </row>
    <row r="17" spans="1:10" x14ac:dyDescent="0.25">
      <c r="A17" s="121"/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x14ac:dyDescent="0.25">
      <c r="A18" s="121"/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ht="17.25" customHeight="1" x14ac:dyDescent="0.25">
      <c r="A19" s="148" t="s">
        <v>0</v>
      </c>
      <c r="B19" s="149" t="s">
        <v>68</v>
      </c>
      <c r="C19" s="150" t="s">
        <v>69</v>
      </c>
      <c r="D19" s="150" t="s">
        <v>44</v>
      </c>
      <c r="E19" s="150" t="s">
        <v>45</v>
      </c>
      <c r="F19" s="150" t="s">
        <v>46</v>
      </c>
      <c r="G19" s="150" t="s">
        <v>30</v>
      </c>
      <c r="H19" s="150" t="s">
        <v>31</v>
      </c>
      <c r="I19" s="150" t="s">
        <v>32</v>
      </c>
      <c r="J19" s="121"/>
    </row>
    <row r="20" spans="1:10" x14ac:dyDescent="0.25">
      <c r="A20" s="90" t="s">
        <v>15</v>
      </c>
      <c r="B20" s="115"/>
      <c r="C20" s="116"/>
      <c r="D20" s="116"/>
      <c r="E20" s="116"/>
      <c r="F20" s="124"/>
      <c r="G20" s="124"/>
      <c r="H20" s="124"/>
      <c r="I20" s="124"/>
      <c r="J20" s="184">
        <f>SUM(B20:I20)</f>
        <v>0</v>
      </c>
    </row>
    <row r="21" spans="1:10" x14ac:dyDescent="0.25">
      <c r="A21" s="90" t="s">
        <v>2</v>
      </c>
      <c r="B21" s="115"/>
      <c r="C21" s="116"/>
      <c r="D21" s="116"/>
      <c r="E21" s="116"/>
      <c r="F21" s="124"/>
      <c r="G21" s="124"/>
      <c r="H21" s="124"/>
      <c r="I21" s="124"/>
      <c r="J21" s="184">
        <f t="shared" ref="J21:J28" si="1">SUM(B21:I21)</f>
        <v>0</v>
      </c>
    </row>
    <row r="22" spans="1:10" x14ac:dyDescent="0.25">
      <c r="A22" s="90" t="s">
        <v>3</v>
      </c>
      <c r="B22" s="182">
        <v>0</v>
      </c>
      <c r="C22" s="125">
        <v>0</v>
      </c>
      <c r="D22" s="125">
        <v>3</v>
      </c>
      <c r="E22" s="125">
        <v>0</v>
      </c>
      <c r="F22" s="126">
        <v>0</v>
      </c>
      <c r="G22" s="126">
        <v>0</v>
      </c>
      <c r="H22" s="126">
        <v>0</v>
      </c>
      <c r="I22" s="126">
        <v>0</v>
      </c>
      <c r="J22" s="184">
        <f t="shared" si="1"/>
        <v>3</v>
      </c>
    </row>
    <row r="23" spans="1:10" x14ac:dyDescent="0.25">
      <c r="A23" s="90" t="s">
        <v>4</v>
      </c>
      <c r="B23" s="113">
        <v>0</v>
      </c>
      <c r="C23" s="114">
        <v>0</v>
      </c>
      <c r="D23" s="114">
        <v>0</v>
      </c>
      <c r="E23" s="114">
        <v>0</v>
      </c>
      <c r="F23" s="183">
        <v>0</v>
      </c>
      <c r="G23" s="183">
        <v>0</v>
      </c>
      <c r="H23" s="183">
        <v>0</v>
      </c>
      <c r="I23" s="183">
        <v>0</v>
      </c>
      <c r="J23" s="184">
        <f t="shared" si="1"/>
        <v>0</v>
      </c>
    </row>
    <row r="24" spans="1:10" x14ac:dyDescent="0.25">
      <c r="A24" s="90" t="s">
        <v>5</v>
      </c>
      <c r="B24" s="115"/>
      <c r="C24" s="116"/>
      <c r="D24" s="116"/>
      <c r="E24" s="116"/>
      <c r="F24" s="124"/>
      <c r="G24" s="124"/>
      <c r="H24" s="124"/>
      <c r="I24" s="124"/>
      <c r="J24" s="184">
        <f t="shared" si="1"/>
        <v>0</v>
      </c>
    </row>
    <row r="25" spans="1:10" x14ac:dyDescent="0.25">
      <c r="A25" s="90" t="s">
        <v>6</v>
      </c>
      <c r="B25" s="115"/>
      <c r="C25" s="116"/>
      <c r="D25" s="116"/>
      <c r="E25" s="116"/>
      <c r="F25" s="124"/>
      <c r="G25" s="124"/>
      <c r="H25" s="124"/>
      <c r="I25" s="124"/>
      <c r="J25" s="184">
        <f t="shared" si="1"/>
        <v>0</v>
      </c>
    </row>
    <row r="26" spans="1:10" x14ac:dyDescent="0.25">
      <c r="A26" s="90" t="s">
        <v>7</v>
      </c>
      <c r="B26" s="115"/>
      <c r="C26" s="116"/>
      <c r="D26" s="116"/>
      <c r="E26" s="116"/>
      <c r="F26" s="124"/>
      <c r="G26" s="124"/>
      <c r="H26" s="124"/>
      <c r="I26" s="124"/>
      <c r="J26" s="184">
        <f t="shared" si="1"/>
        <v>0</v>
      </c>
    </row>
    <row r="27" spans="1:10" x14ac:dyDescent="0.25">
      <c r="A27" s="90" t="s">
        <v>77</v>
      </c>
      <c r="B27" s="113">
        <v>1</v>
      </c>
      <c r="C27" s="114">
        <v>0</v>
      </c>
      <c r="D27" s="114">
        <v>0</v>
      </c>
      <c r="E27" s="114">
        <v>0</v>
      </c>
      <c r="F27" s="183">
        <v>0</v>
      </c>
      <c r="G27" s="183">
        <v>0</v>
      </c>
      <c r="H27" s="183">
        <v>0</v>
      </c>
      <c r="I27" s="183">
        <v>0</v>
      </c>
      <c r="J27" s="184">
        <f t="shared" si="1"/>
        <v>1</v>
      </c>
    </row>
    <row r="28" spans="1:10" x14ac:dyDescent="0.25">
      <c r="A28" s="128" t="s">
        <v>33</v>
      </c>
      <c r="B28" s="127">
        <f t="shared" ref="B28:I28" si="2">SUM(B20:B27)</f>
        <v>1</v>
      </c>
      <c r="C28" s="127">
        <f t="shared" si="2"/>
        <v>0</v>
      </c>
      <c r="D28" s="127">
        <f t="shared" si="2"/>
        <v>3</v>
      </c>
      <c r="E28" s="127">
        <f t="shared" si="2"/>
        <v>0</v>
      </c>
      <c r="F28" s="127">
        <f t="shared" si="2"/>
        <v>0</v>
      </c>
      <c r="G28" s="127">
        <f t="shared" si="2"/>
        <v>0</v>
      </c>
      <c r="H28" s="127">
        <f t="shared" si="2"/>
        <v>0</v>
      </c>
      <c r="I28" s="127">
        <f t="shared" si="2"/>
        <v>0</v>
      </c>
      <c r="J28" s="184">
        <f t="shared" si="1"/>
        <v>4</v>
      </c>
    </row>
    <row r="29" spans="1:10" ht="30" x14ac:dyDescent="0.25">
      <c r="A29" s="119" t="s">
        <v>62</v>
      </c>
      <c r="B29" s="151">
        <f>B28*100/B12</f>
        <v>20</v>
      </c>
      <c r="C29" s="151">
        <f>C28*100/C12</f>
        <v>0</v>
      </c>
      <c r="D29" s="151">
        <f>D28*100/C12</f>
        <v>75</v>
      </c>
      <c r="E29" s="151">
        <f>E28*100/C12</f>
        <v>0</v>
      </c>
      <c r="F29" s="151">
        <f>F28*100/D12</f>
        <v>0</v>
      </c>
      <c r="G29" s="151">
        <f>G28*100/D12</f>
        <v>0</v>
      </c>
      <c r="H29" s="151">
        <f>H28*100/C12</f>
        <v>0</v>
      </c>
      <c r="I29" s="151">
        <f>I28*100/D12</f>
        <v>0</v>
      </c>
      <c r="J29" s="121"/>
    </row>
    <row r="30" spans="1:10" x14ac:dyDescent="0.2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x14ac:dyDescent="0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</sheetData>
  <mergeCells count="1">
    <mergeCell ref="A1:B1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J29"/>
  <sheetViews>
    <sheetView workbookViewId="0">
      <selection activeCell="B29" sqref="B29"/>
    </sheetView>
  </sheetViews>
  <sheetFormatPr defaultRowHeight="15" x14ac:dyDescent="0.25"/>
  <cols>
    <col min="1" max="1" width="21.28515625" customWidth="1"/>
    <col min="2" max="2" width="13.140625" customWidth="1"/>
    <col min="3" max="3" width="12.7109375" customWidth="1"/>
    <col min="4" max="4" width="9.140625" customWidth="1"/>
    <col min="5" max="5" width="9.5703125" bestFit="1" customWidth="1"/>
    <col min="6" max="6" width="11.28515625" bestFit="1" customWidth="1"/>
    <col min="8" max="8" width="11.140625" customWidth="1"/>
  </cols>
  <sheetData>
    <row r="1" spans="1:9" x14ac:dyDescent="0.25">
      <c r="A1" s="142" t="s">
        <v>38</v>
      </c>
      <c r="B1" s="25"/>
      <c r="C1" s="25">
        <v>45072</v>
      </c>
      <c r="D1" s="143"/>
      <c r="E1" s="143"/>
      <c r="F1" s="144"/>
      <c r="G1" s="86"/>
      <c r="H1" s="102"/>
      <c r="I1" s="102"/>
    </row>
    <row r="2" spans="1:9" x14ac:dyDescent="0.25">
      <c r="A2" s="105" t="s">
        <v>12</v>
      </c>
      <c r="B2" s="105"/>
      <c r="C2" s="105">
        <v>32</v>
      </c>
      <c r="D2" s="102"/>
      <c r="E2" s="34"/>
      <c r="F2" s="34"/>
      <c r="G2" s="34"/>
      <c r="H2" s="102"/>
      <c r="I2" s="102"/>
    </row>
    <row r="3" spans="1:9" ht="43.5" x14ac:dyDescent="0.25">
      <c r="A3" s="88" t="s">
        <v>0</v>
      </c>
      <c r="B3" s="89" t="s">
        <v>1</v>
      </c>
      <c r="C3" s="89" t="s">
        <v>21</v>
      </c>
      <c r="D3" s="89" t="s">
        <v>20</v>
      </c>
      <c r="E3" s="89" t="s">
        <v>19</v>
      </c>
      <c r="F3" s="89" t="s">
        <v>13</v>
      </c>
      <c r="G3" s="89" t="s">
        <v>14</v>
      </c>
      <c r="H3" s="89" t="s">
        <v>18</v>
      </c>
      <c r="I3" s="102"/>
    </row>
    <row r="4" spans="1:9" x14ac:dyDescent="0.25">
      <c r="A4" s="90" t="s">
        <v>15</v>
      </c>
      <c r="B4" s="114">
        <v>3</v>
      </c>
      <c r="C4" s="114">
        <v>3</v>
      </c>
      <c r="D4" s="114">
        <v>3</v>
      </c>
      <c r="E4" s="136">
        <f t="shared" ref="E4:E14" si="0">D4/C4</f>
        <v>1</v>
      </c>
      <c r="F4" s="114">
        <v>68</v>
      </c>
      <c r="G4" s="114">
        <v>33</v>
      </c>
      <c r="H4" s="138">
        <v>48</v>
      </c>
      <c r="I4" s="102"/>
    </row>
    <row r="5" spans="1:9" x14ac:dyDescent="0.25">
      <c r="A5" s="90" t="s">
        <v>2</v>
      </c>
      <c r="B5" s="114">
        <v>3</v>
      </c>
      <c r="C5" s="114">
        <v>3</v>
      </c>
      <c r="D5" s="114">
        <v>3</v>
      </c>
      <c r="E5" s="136">
        <f t="shared" si="0"/>
        <v>1</v>
      </c>
      <c r="F5" s="114">
        <v>58</v>
      </c>
      <c r="G5" s="114">
        <v>52</v>
      </c>
      <c r="H5" s="138">
        <v>55</v>
      </c>
      <c r="I5" s="102"/>
    </row>
    <row r="6" spans="1:9" x14ac:dyDescent="0.25">
      <c r="A6" s="90" t="s">
        <v>3</v>
      </c>
      <c r="B6" s="116"/>
      <c r="C6" s="116"/>
      <c r="D6" s="116"/>
      <c r="E6" s="129" t="e">
        <f t="shared" si="0"/>
        <v>#DIV/0!</v>
      </c>
      <c r="F6" s="116"/>
      <c r="G6" s="116"/>
      <c r="H6" s="116"/>
      <c r="I6" s="102"/>
    </row>
    <row r="7" spans="1:9" x14ac:dyDescent="0.25">
      <c r="A7" s="90" t="s">
        <v>4</v>
      </c>
      <c r="B7" s="114">
        <v>1</v>
      </c>
      <c r="C7" s="114">
        <v>1</v>
      </c>
      <c r="D7" s="114">
        <v>1</v>
      </c>
      <c r="E7" s="131">
        <f t="shared" si="0"/>
        <v>1</v>
      </c>
      <c r="F7" s="114">
        <v>60</v>
      </c>
      <c r="G7" s="114">
        <v>60</v>
      </c>
      <c r="H7" s="138">
        <v>60</v>
      </c>
      <c r="I7" s="102"/>
    </row>
    <row r="8" spans="1:9" x14ac:dyDescent="0.25">
      <c r="A8" s="90" t="s">
        <v>5</v>
      </c>
      <c r="B8" s="114">
        <v>1</v>
      </c>
      <c r="C8" s="114">
        <v>0</v>
      </c>
      <c r="D8" s="114">
        <v>0</v>
      </c>
      <c r="E8" s="136" t="e">
        <f t="shared" si="0"/>
        <v>#DIV/0!</v>
      </c>
      <c r="F8" s="114"/>
      <c r="G8" s="114"/>
      <c r="H8" s="138"/>
      <c r="I8" s="102"/>
    </row>
    <row r="9" spans="1:9" x14ac:dyDescent="0.25">
      <c r="A9" s="90" t="s">
        <v>6</v>
      </c>
      <c r="B9" s="116"/>
      <c r="C9" s="116"/>
      <c r="D9" s="116"/>
      <c r="E9" s="129" t="e">
        <f t="shared" si="0"/>
        <v>#DIV/0!</v>
      </c>
      <c r="F9" s="116"/>
      <c r="G9" s="116"/>
      <c r="H9" s="130"/>
      <c r="I9" s="102"/>
    </row>
    <row r="10" spans="1:9" x14ac:dyDescent="0.25">
      <c r="A10" s="90" t="s">
        <v>7</v>
      </c>
      <c r="B10" s="116"/>
      <c r="C10" s="116"/>
      <c r="D10" s="116"/>
      <c r="E10" s="129" t="e">
        <f t="shared" si="0"/>
        <v>#DIV/0!</v>
      </c>
      <c r="F10" s="116"/>
      <c r="G10" s="116"/>
      <c r="H10" s="130"/>
      <c r="I10" s="102"/>
    </row>
    <row r="11" spans="1:9" x14ac:dyDescent="0.25">
      <c r="A11" s="90" t="s">
        <v>77</v>
      </c>
      <c r="B11" s="114">
        <v>1</v>
      </c>
      <c r="C11" s="114">
        <v>1</v>
      </c>
      <c r="D11" s="114">
        <v>1</v>
      </c>
      <c r="E11" s="131">
        <f t="shared" si="0"/>
        <v>1</v>
      </c>
      <c r="F11" s="114">
        <v>47</v>
      </c>
      <c r="G11" s="114">
        <v>47</v>
      </c>
      <c r="H11" s="138">
        <v>47</v>
      </c>
      <c r="I11" s="102"/>
    </row>
    <row r="12" spans="1:9" x14ac:dyDescent="0.25">
      <c r="A12" s="107" t="s">
        <v>16</v>
      </c>
      <c r="B12" s="127">
        <f>SUM(B4:B11)</f>
        <v>9</v>
      </c>
      <c r="C12" s="127">
        <f>SUM(C4:C11)</f>
        <v>8</v>
      </c>
      <c r="D12" s="127">
        <f>SUM(D4:D11)</f>
        <v>8</v>
      </c>
      <c r="E12" s="132">
        <f t="shared" si="0"/>
        <v>1</v>
      </c>
      <c r="F12" s="127">
        <f>MAX(F4:F11)</f>
        <v>68</v>
      </c>
      <c r="G12" s="127">
        <f>MIN(G4:G11)</f>
        <v>33</v>
      </c>
      <c r="H12" s="133">
        <f>AVERAGE(H5:H11)</f>
        <v>54</v>
      </c>
      <c r="I12" s="102"/>
    </row>
    <row r="13" spans="1:9" x14ac:dyDescent="0.25">
      <c r="A13" s="107" t="s">
        <v>17</v>
      </c>
      <c r="B13" s="127">
        <v>654</v>
      </c>
      <c r="C13" s="127">
        <v>549</v>
      </c>
      <c r="D13" s="127">
        <v>523</v>
      </c>
      <c r="E13" s="132">
        <f t="shared" si="0"/>
        <v>0.95264116575591984</v>
      </c>
      <c r="F13" s="127">
        <v>100</v>
      </c>
      <c r="G13" s="127"/>
      <c r="H13" s="127">
        <v>55.93</v>
      </c>
      <c r="I13" s="102"/>
    </row>
    <row r="14" spans="1:9" x14ac:dyDescent="0.25">
      <c r="A14" s="108" t="s">
        <v>10</v>
      </c>
      <c r="B14" s="186"/>
      <c r="C14" s="186"/>
      <c r="D14" s="186"/>
      <c r="E14" s="187" t="e">
        <f t="shared" si="0"/>
        <v>#DIV/0!</v>
      </c>
      <c r="F14" s="186"/>
      <c r="G14" s="186"/>
      <c r="H14" s="186"/>
      <c r="I14" s="102"/>
    </row>
    <row r="15" spans="1:9" x14ac:dyDescent="0.25">
      <c r="A15" s="108" t="s">
        <v>9</v>
      </c>
      <c r="B15" s="186"/>
      <c r="C15" s="186"/>
      <c r="D15" s="186"/>
      <c r="E15" s="130"/>
      <c r="F15" s="186"/>
      <c r="G15" s="186"/>
      <c r="H15" s="186"/>
      <c r="I15" s="102"/>
    </row>
    <row r="16" spans="1:9" x14ac:dyDescent="0.25">
      <c r="A16" s="72" t="s">
        <v>48</v>
      </c>
      <c r="B16" s="73"/>
      <c r="C16" s="73">
        <f>C12-D12</f>
        <v>0</v>
      </c>
      <c r="D16" s="121"/>
      <c r="E16" s="121"/>
      <c r="F16" s="121"/>
      <c r="G16" s="121"/>
      <c r="H16" s="121"/>
      <c r="I16" s="102"/>
    </row>
    <row r="17" spans="1:10" x14ac:dyDescent="0.25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10" x14ac:dyDescent="0.25">
      <c r="A18" s="148" t="s">
        <v>0</v>
      </c>
      <c r="B18" s="148" t="s">
        <v>70</v>
      </c>
      <c r="C18" s="150" t="s">
        <v>41</v>
      </c>
      <c r="D18" s="150" t="s">
        <v>44</v>
      </c>
      <c r="E18" s="150" t="s">
        <v>45</v>
      </c>
      <c r="F18" s="150" t="s">
        <v>46</v>
      </c>
      <c r="G18" s="150" t="s">
        <v>30</v>
      </c>
      <c r="H18" s="150" t="s">
        <v>31</v>
      </c>
      <c r="I18" s="150" t="s">
        <v>32</v>
      </c>
    </row>
    <row r="19" spans="1:10" x14ac:dyDescent="0.25">
      <c r="A19" s="90" t="s">
        <v>15</v>
      </c>
      <c r="B19" s="114">
        <v>0</v>
      </c>
      <c r="C19" s="114">
        <v>1</v>
      </c>
      <c r="D19" s="114">
        <v>1</v>
      </c>
      <c r="E19" s="114">
        <v>0</v>
      </c>
      <c r="F19" s="114">
        <v>1</v>
      </c>
      <c r="G19" s="114">
        <v>0</v>
      </c>
      <c r="H19" s="114">
        <v>0</v>
      </c>
      <c r="I19" s="114">
        <v>0</v>
      </c>
      <c r="J19" s="164">
        <f>SUM(B19:I19)</f>
        <v>3</v>
      </c>
    </row>
    <row r="20" spans="1:10" x14ac:dyDescent="0.25">
      <c r="A20" s="90" t="s">
        <v>2</v>
      </c>
      <c r="B20" s="114">
        <v>0</v>
      </c>
      <c r="C20" s="114">
        <v>0</v>
      </c>
      <c r="D20" s="114">
        <v>0</v>
      </c>
      <c r="E20" s="114">
        <v>3</v>
      </c>
      <c r="F20" s="114">
        <v>0</v>
      </c>
      <c r="G20" s="114">
        <v>0</v>
      </c>
      <c r="H20" s="114">
        <v>0</v>
      </c>
      <c r="I20" s="114">
        <v>0</v>
      </c>
      <c r="J20" s="164">
        <f t="shared" ref="J20:J27" si="1">SUM(B20:I20)</f>
        <v>3</v>
      </c>
    </row>
    <row r="21" spans="1:10" x14ac:dyDescent="0.25">
      <c r="A21" s="90" t="s">
        <v>3</v>
      </c>
      <c r="B21" s="188"/>
      <c r="C21" s="188"/>
      <c r="D21" s="188"/>
      <c r="E21" s="188"/>
      <c r="F21" s="188"/>
      <c r="G21" s="188"/>
      <c r="H21" s="188"/>
      <c r="I21" s="188"/>
      <c r="J21" s="164">
        <f t="shared" si="1"/>
        <v>0</v>
      </c>
    </row>
    <row r="22" spans="1:10" x14ac:dyDescent="0.25">
      <c r="A22" s="90" t="s">
        <v>4</v>
      </c>
      <c r="B22" s="114">
        <v>0</v>
      </c>
      <c r="C22" s="114">
        <v>0</v>
      </c>
      <c r="D22" s="114">
        <v>0</v>
      </c>
      <c r="E22" s="114">
        <v>1</v>
      </c>
      <c r="F22" s="114">
        <v>0</v>
      </c>
      <c r="G22" s="114">
        <v>0</v>
      </c>
      <c r="H22" s="114">
        <v>0</v>
      </c>
      <c r="I22" s="114">
        <v>0</v>
      </c>
      <c r="J22" s="164">
        <f t="shared" si="1"/>
        <v>1</v>
      </c>
    </row>
    <row r="23" spans="1:10" x14ac:dyDescent="0.25">
      <c r="A23" s="90" t="s">
        <v>5</v>
      </c>
      <c r="B23" s="114">
        <v>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64">
        <f t="shared" si="1"/>
        <v>0</v>
      </c>
    </row>
    <row r="24" spans="1:10" x14ac:dyDescent="0.25">
      <c r="A24" s="90" t="s">
        <v>6</v>
      </c>
      <c r="B24" s="188"/>
      <c r="C24" s="188"/>
      <c r="D24" s="188"/>
      <c r="E24" s="188"/>
      <c r="F24" s="188"/>
      <c r="G24" s="188"/>
      <c r="H24" s="188"/>
      <c r="I24" s="188"/>
      <c r="J24" s="164">
        <f t="shared" si="1"/>
        <v>0</v>
      </c>
    </row>
    <row r="25" spans="1:10" x14ac:dyDescent="0.25">
      <c r="A25" s="90" t="s">
        <v>7</v>
      </c>
      <c r="B25" s="188"/>
      <c r="C25" s="188"/>
      <c r="D25" s="188"/>
      <c r="E25" s="188"/>
      <c r="F25" s="188"/>
      <c r="G25" s="188"/>
      <c r="H25" s="188"/>
      <c r="I25" s="188"/>
      <c r="J25" s="164">
        <f t="shared" si="1"/>
        <v>0</v>
      </c>
    </row>
    <row r="26" spans="1:10" x14ac:dyDescent="0.25">
      <c r="A26" s="90" t="s">
        <v>77</v>
      </c>
      <c r="B26" s="114">
        <v>0</v>
      </c>
      <c r="C26" s="114">
        <v>0</v>
      </c>
      <c r="D26" s="114">
        <v>1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64">
        <f t="shared" si="1"/>
        <v>1</v>
      </c>
    </row>
    <row r="27" spans="1:10" x14ac:dyDescent="0.25">
      <c r="A27" s="128" t="s">
        <v>33</v>
      </c>
      <c r="B27" s="127">
        <f>SUM(B19:B26)</f>
        <v>0</v>
      </c>
      <c r="C27" s="127">
        <f t="shared" ref="C27:I27" si="2">SUM(C19:C26)</f>
        <v>1</v>
      </c>
      <c r="D27" s="127">
        <f t="shared" si="2"/>
        <v>2</v>
      </c>
      <c r="E27" s="127">
        <f t="shared" si="2"/>
        <v>4</v>
      </c>
      <c r="F27" s="127">
        <f t="shared" si="2"/>
        <v>1</v>
      </c>
      <c r="G27" s="127">
        <f t="shared" si="2"/>
        <v>0</v>
      </c>
      <c r="H27" s="127">
        <f t="shared" si="2"/>
        <v>0</v>
      </c>
      <c r="I27" s="127">
        <f t="shared" si="2"/>
        <v>0</v>
      </c>
      <c r="J27" s="185">
        <f t="shared" si="1"/>
        <v>8</v>
      </c>
    </row>
    <row r="28" spans="1:10" ht="31.5" customHeight="1" x14ac:dyDescent="0.25">
      <c r="A28" s="119" t="s">
        <v>62</v>
      </c>
      <c r="B28" s="145">
        <f>B27*100/$C$12</f>
        <v>0</v>
      </c>
      <c r="C28" s="145">
        <f t="shared" ref="C28:I28" si="3">C27*100/$C$12</f>
        <v>12.5</v>
      </c>
      <c r="D28" s="145">
        <f t="shared" si="3"/>
        <v>25</v>
      </c>
      <c r="E28" s="145">
        <f t="shared" si="3"/>
        <v>50</v>
      </c>
      <c r="F28" s="145">
        <f t="shared" si="3"/>
        <v>12.5</v>
      </c>
      <c r="G28" s="145">
        <f t="shared" si="3"/>
        <v>0</v>
      </c>
      <c r="H28" s="145">
        <f t="shared" si="3"/>
        <v>0</v>
      </c>
      <c r="I28" s="145">
        <f t="shared" si="3"/>
        <v>0</v>
      </c>
    </row>
    <row r="29" spans="1:10" x14ac:dyDescent="0.25">
      <c r="A29" s="102"/>
      <c r="B29" s="102"/>
      <c r="C29" s="102"/>
      <c r="D29" s="102"/>
      <c r="E29" s="102"/>
      <c r="F29" s="102"/>
      <c r="G29" s="102"/>
      <c r="H29" s="102"/>
      <c r="I29" s="102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2:V65"/>
  <sheetViews>
    <sheetView topLeftCell="A37" zoomScale="85" zoomScaleNormal="85" workbookViewId="0">
      <selection activeCell="B66" sqref="B66"/>
    </sheetView>
  </sheetViews>
  <sheetFormatPr defaultRowHeight="15" x14ac:dyDescent="0.25"/>
  <cols>
    <col min="1" max="1" width="17" customWidth="1"/>
    <col min="4" max="4" width="11.42578125" customWidth="1"/>
    <col min="5" max="5" width="12.7109375" customWidth="1"/>
    <col min="8" max="8" width="10.7109375" customWidth="1"/>
    <col min="9" max="9" width="10.140625" customWidth="1"/>
    <col min="10" max="10" width="5.7109375" customWidth="1"/>
    <col min="11" max="11" width="16.7109375" customWidth="1"/>
    <col min="13" max="13" width="19" customWidth="1"/>
    <col min="18" max="18" width="11.7109375" customWidth="1"/>
  </cols>
  <sheetData>
    <row r="2" spans="1:20" ht="15.75" x14ac:dyDescent="0.25">
      <c r="A2" s="208" t="s">
        <v>36</v>
      </c>
      <c r="B2" s="208"/>
      <c r="C2" s="208"/>
      <c r="D2" s="21">
        <v>45075</v>
      </c>
      <c r="E2" s="14"/>
      <c r="F2" s="14"/>
      <c r="G2" s="14"/>
      <c r="M2" s="208" t="s">
        <v>36</v>
      </c>
      <c r="N2" s="208"/>
      <c r="O2" s="208"/>
      <c r="P2" s="21" t="s">
        <v>78</v>
      </c>
      <c r="Q2" s="14"/>
      <c r="R2" s="38"/>
      <c r="S2" s="14"/>
    </row>
    <row r="3" spans="1:20" ht="15.75" x14ac:dyDescent="0.25">
      <c r="A3" s="42" t="s">
        <v>12</v>
      </c>
      <c r="B3" s="42"/>
      <c r="C3" s="42">
        <v>24</v>
      </c>
      <c r="D3" s="5"/>
      <c r="E3" s="5"/>
      <c r="F3" s="5"/>
      <c r="G3" s="5"/>
      <c r="M3" s="42" t="s">
        <v>12</v>
      </c>
      <c r="N3" s="42"/>
      <c r="O3" s="42">
        <v>24</v>
      </c>
      <c r="P3" s="5"/>
      <c r="Q3" s="5"/>
      <c r="R3" s="5"/>
      <c r="S3" s="5"/>
    </row>
    <row r="4" spans="1:20" ht="78.75" x14ac:dyDescent="0.25">
      <c r="A4" s="6" t="s">
        <v>0</v>
      </c>
      <c r="B4" s="6" t="s">
        <v>1</v>
      </c>
      <c r="C4" s="6" t="s">
        <v>24</v>
      </c>
      <c r="D4" s="6" t="s">
        <v>25</v>
      </c>
      <c r="E4" s="6" t="s">
        <v>26</v>
      </c>
      <c r="F4" s="6" t="s">
        <v>13</v>
      </c>
      <c r="G4" s="6" t="s">
        <v>14</v>
      </c>
      <c r="H4" s="6" t="s">
        <v>27</v>
      </c>
      <c r="M4" s="6" t="s">
        <v>0</v>
      </c>
      <c r="N4" s="6" t="s">
        <v>1</v>
      </c>
      <c r="O4" s="6" t="s">
        <v>24</v>
      </c>
      <c r="P4" s="6" t="s">
        <v>25</v>
      </c>
      <c r="Q4" s="6" t="s">
        <v>26</v>
      </c>
      <c r="R4" s="6" t="s">
        <v>13</v>
      </c>
      <c r="S4" s="6" t="s">
        <v>14</v>
      </c>
      <c r="T4" s="6" t="s">
        <v>27</v>
      </c>
    </row>
    <row r="5" spans="1:20" ht="15.75" x14ac:dyDescent="0.25">
      <c r="A5" s="7" t="s">
        <v>15</v>
      </c>
      <c r="B5" s="7">
        <v>40</v>
      </c>
      <c r="C5" s="7">
        <v>40</v>
      </c>
      <c r="D5" s="7">
        <v>40</v>
      </c>
      <c r="E5" s="15">
        <f>D5/C5</f>
        <v>1</v>
      </c>
      <c r="F5" s="8">
        <v>100</v>
      </c>
      <c r="G5" s="7">
        <v>34</v>
      </c>
      <c r="H5" s="10">
        <v>74</v>
      </c>
      <c r="M5" s="7" t="s">
        <v>15</v>
      </c>
      <c r="N5" s="204"/>
      <c r="O5" s="204"/>
      <c r="P5" s="204"/>
      <c r="Q5" s="205" t="e">
        <f>P5/O5</f>
        <v>#DIV/0!</v>
      </c>
      <c r="R5" s="204"/>
      <c r="S5" s="204"/>
      <c r="T5" s="206"/>
    </row>
    <row r="6" spans="1:20" ht="15.75" x14ac:dyDescent="0.25">
      <c r="A6" s="7" t="s">
        <v>2</v>
      </c>
      <c r="B6" s="7">
        <v>39</v>
      </c>
      <c r="C6" s="7">
        <v>39</v>
      </c>
      <c r="D6" s="7">
        <v>38</v>
      </c>
      <c r="E6" s="15">
        <f t="shared" ref="E6:E12" si="0">D6/C6</f>
        <v>0.97435897435897434</v>
      </c>
      <c r="F6" s="7">
        <v>95</v>
      </c>
      <c r="G6" s="7">
        <v>0</v>
      </c>
      <c r="H6" s="16">
        <v>69</v>
      </c>
      <c r="M6" s="7" t="s">
        <v>2</v>
      </c>
      <c r="N6" s="7">
        <v>1</v>
      </c>
      <c r="O6" s="7">
        <v>1</v>
      </c>
      <c r="P6" s="7">
        <v>1</v>
      </c>
      <c r="Q6" s="15">
        <f t="shared" ref="Q6:Q12" si="1">P6/O6</f>
        <v>1</v>
      </c>
      <c r="R6" s="7">
        <v>34</v>
      </c>
      <c r="S6" s="7">
        <v>34</v>
      </c>
      <c r="T6" s="16">
        <v>34</v>
      </c>
    </row>
    <row r="7" spans="1:20" ht="15.75" x14ac:dyDescent="0.25">
      <c r="A7" s="7" t="s">
        <v>3</v>
      </c>
      <c r="B7" s="7">
        <v>22</v>
      </c>
      <c r="C7" s="7">
        <v>22</v>
      </c>
      <c r="D7" s="7">
        <v>21</v>
      </c>
      <c r="E7" s="15">
        <f t="shared" si="0"/>
        <v>0.95454545454545459</v>
      </c>
      <c r="F7" s="7">
        <v>91</v>
      </c>
      <c r="G7" s="8">
        <v>19</v>
      </c>
      <c r="H7" s="16">
        <v>64</v>
      </c>
      <c r="M7" s="7" t="s">
        <v>3</v>
      </c>
      <c r="N7" s="7">
        <v>1</v>
      </c>
      <c r="O7" s="7">
        <v>1</v>
      </c>
      <c r="P7" s="7">
        <v>1</v>
      </c>
      <c r="Q7" s="15">
        <f t="shared" si="1"/>
        <v>1</v>
      </c>
      <c r="R7" s="7">
        <v>37</v>
      </c>
      <c r="S7" s="8">
        <v>37</v>
      </c>
      <c r="T7" s="16">
        <v>37</v>
      </c>
    </row>
    <row r="8" spans="1:20" ht="15.75" x14ac:dyDescent="0.25">
      <c r="A8" s="7" t="s">
        <v>4</v>
      </c>
      <c r="B8" s="7">
        <v>46</v>
      </c>
      <c r="C8" s="7">
        <v>46</v>
      </c>
      <c r="D8" s="7">
        <v>46</v>
      </c>
      <c r="E8" s="15">
        <f t="shared" si="0"/>
        <v>1</v>
      </c>
      <c r="F8" s="7">
        <v>93</v>
      </c>
      <c r="G8" s="7">
        <v>37</v>
      </c>
      <c r="H8" s="16">
        <v>68</v>
      </c>
      <c r="M8" s="7" t="s">
        <v>4</v>
      </c>
      <c r="N8" s="204"/>
      <c r="O8" s="204"/>
      <c r="P8" s="204"/>
      <c r="Q8" s="205" t="e">
        <f t="shared" si="1"/>
        <v>#DIV/0!</v>
      </c>
      <c r="R8" s="204"/>
      <c r="S8" s="204"/>
      <c r="T8" s="206"/>
    </row>
    <row r="9" spans="1:20" ht="15.75" x14ac:dyDescent="0.25">
      <c r="A9" s="7" t="s">
        <v>5</v>
      </c>
      <c r="B9" s="7">
        <v>25</v>
      </c>
      <c r="C9" s="7">
        <v>25</v>
      </c>
      <c r="D9" s="7">
        <v>25</v>
      </c>
      <c r="E9" s="15">
        <f t="shared" si="0"/>
        <v>1</v>
      </c>
      <c r="F9" s="7">
        <v>89</v>
      </c>
      <c r="G9" s="8">
        <v>39</v>
      </c>
      <c r="H9" s="16">
        <v>62</v>
      </c>
      <c r="M9" s="7" t="s">
        <v>5</v>
      </c>
      <c r="N9" s="204"/>
      <c r="O9" s="204"/>
      <c r="P9" s="204"/>
      <c r="Q9" s="205" t="e">
        <f t="shared" si="1"/>
        <v>#DIV/0!</v>
      </c>
      <c r="R9" s="204"/>
      <c r="S9" s="204"/>
      <c r="T9" s="206"/>
    </row>
    <row r="10" spans="1:20" ht="15.75" x14ac:dyDescent="0.25">
      <c r="A10" s="190" t="s">
        <v>6</v>
      </c>
      <c r="B10" s="190"/>
      <c r="C10" s="190"/>
      <c r="D10" s="190"/>
      <c r="E10" s="191" t="e">
        <f t="shared" si="0"/>
        <v>#DIV/0!</v>
      </c>
      <c r="F10" s="190"/>
      <c r="G10" s="190"/>
      <c r="H10" s="192"/>
      <c r="M10" s="7" t="s">
        <v>6</v>
      </c>
      <c r="N10" s="190"/>
      <c r="O10" s="190"/>
      <c r="P10" s="190"/>
      <c r="Q10" s="191" t="e">
        <f t="shared" si="1"/>
        <v>#DIV/0!</v>
      </c>
      <c r="R10" s="190"/>
      <c r="S10" s="190"/>
      <c r="T10" s="192"/>
    </row>
    <row r="11" spans="1:20" ht="15.75" x14ac:dyDescent="0.25">
      <c r="A11" s="7" t="s">
        <v>7</v>
      </c>
      <c r="B11" s="7">
        <v>21</v>
      </c>
      <c r="C11" s="7">
        <v>21</v>
      </c>
      <c r="D11" s="7">
        <v>21</v>
      </c>
      <c r="E11" s="9">
        <f t="shared" si="0"/>
        <v>1</v>
      </c>
      <c r="F11" s="7">
        <v>75</v>
      </c>
      <c r="G11" s="7">
        <v>28</v>
      </c>
      <c r="H11" s="16">
        <v>54</v>
      </c>
      <c r="M11" s="7" t="s">
        <v>7</v>
      </c>
      <c r="N11" s="204"/>
      <c r="O11" s="204"/>
      <c r="P11" s="204"/>
      <c r="Q11" s="205" t="e">
        <f t="shared" si="1"/>
        <v>#DIV/0!</v>
      </c>
      <c r="R11" s="204"/>
      <c r="S11" s="204"/>
      <c r="T11" s="206"/>
    </row>
    <row r="12" spans="1:20" ht="15.75" x14ac:dyDescent="0.25">
      <c r="A12" s="7" t="s">
        <v>77</v>
      </c>
      <c r="B12" s="7">
        <v>22</v>
      </c>
      <c r="C12" s="7">
        <v>22</v>
      </c>
      <c r="D12" s="7">
        <v>22</v>
      </c>
      <c r="E12" s="9">
        <f t="shared" si="0"/>
        <v>1</v>
      </c>
      <c r="F12" s="8">
        <v>77</v>
      </c>
      <c r="G12" s="8">
        <v>36</v>
      </c>
      <c r="H12" s="10">
        <v>60</v>
      </c>
      <c r="M12" s="7" t="s">
        <v>77</v>
      </c>
      <c r="N12" s="204"/>
      <c r="O12" s="204"/>
      <c r="P12" s="204"/>
      <c r="Q12" s="205" t="e">
        <f t="shared" si="1"/>
        <v>#DIV/0!</v>
      </c>
      <c r="R12" s="204"/>
      <c r="S12" s="204"/>
      <c r="T12" s="206"/>
    </row>
    <row r="13" spans="1:20" ht="15.75" x14ac:dyDescent="0.25">
      <c r="A13" s="11" t="s">
        <v>16</v>
      </c>
      <c r="B13" s="11">
        <f>SUM(B5:B12)</f>
        <v>215</v>
      </c>
      <c r="C13" s="11">
        <f>SUM(C5:C12)</f>
        <v>215</v>
      </c>
      <c r="D13" s="11">
        <f>SUM(D5:D12)</f>
        <v>213</v>
      </c>
      <c r="E13" s="20">
        <f>D13/C13</f>
        <v>0.99069767441860468</v>
      </c>
      <c r="F13" s="1">
        <f>MAX(F5:F12)</f>
        <v>100</v>
      </c>
      <c r="G13" s="26">
        <f>MIN(G5:G12)</f>
        <v>0</v>
      </c>
      <c r="H13" s="26">
        <f>AVERAGE(H5:H12)</f>
        <v>64.428571428571431</v>
      </c>
      <c r="M13" s="11" t="s">
        <v>16</v>
      </c>
      <c r="N13" s="11">
        <f>SUM(N5:N12)</f>
        <v>2</v>
      </c>
      <c r="O13" s="11">
        <f>SUM(O5:O12)</f>
        <v>2</v>
      </c>
      <c r="P13" s="11">
        <f>SUM(P5:P12)</f>
        <v>2</v>
      </c>
      <c r="Q13" s="20">
        <f>P13/O13</f>
        <v>1</v>
      </c>
      <c r="R13" s="1">
        <f>MAX(R5:R12)</f>
        <v>37</v>
      </c>
      <c r="S13" s="26">
        <f>MIN(S5:S12)</f>
        <v>34</v>
      </c>
      <c r="T13" s="26">
        <f>AVERAGE(T5:T12)</f>
        <v>35.5</v>
      </c>
    </row>
    <row r="14" spans="1:20" ht="15.75" x14ac:dyDescent="0.25">
      <c r="A14" s="58" t="s">
        <v>17</v>
      </c>
      <c r="B14" s="58">
        <v>12166</v>
      </c>
      <c r="C14" s="58">
        <v>12071</v>
      </c>
      <c r="D14" s="58">
        <v>11962</v>
      </c>
      <c r="E14" s="60">
        <f>D14/C14</f>
        <v>0.99097009361279098</v>
      </c>
      <c r="F14" s="59">
        <v>100</v>
      </c>
      <c r="G14" s="59"/>
      <c r="H14" s="59">
        <v>65.290000000000006</v>
      </c>
      <c r="M14" s="58" t="s">
        <v>17</v>
      </c>
      <c r="N14" s="58"/>
      <c r="O14" s="58"/>
      <c r="P14" s="58"/>
      <c r="Q14" s="60" t="e">
        <f>P14/O14</f>
        <v>#DIV/0!</v>
      </c>
      <c r="R14" s="59"/>
      <c r="S14" s="59"/>
      <c r="T14" s="59"/>
    </row>
    <row r="15" spans="1:20" x14ac:dyDescent="0.25">
      <c r="A15" s="108" t="s">
        <v>10</v>
      </c>
      <c r="B15" s="175"/>
      <c r="C15" s="175">
        <v>1</v>
      </c>
      <c r="D15" s="175">
        <v>1</v>
      </c>
      <c r="E15" s="177">
        <f>D15/C15</f>
        <v>1</v>
      </c>
      <c r="F15" s="175">
        <v>51</v>
      </c>
      <c r="G15" s="175">
        <v>51</v>
      </c>
      <c r="H15" s="175">
        <v>51</v>
      </c>
      <c r="M15" s="108" t="s">
        <v>10</v>
      </c>
      <c r="N15" s="175"/>
      <c r="O15" s="175"/>
      <c r="P15" s="175"/>
      <c r="Q15" s="177" t="e">
        <f>P15/O15</f>
        <v>#DIV/0!</v>
      </c>
      <c r="R15" s="175"/>
      <c r="S15" s="175"/>
      <c r="T15" s="175"/>
    </row>
    <row r="16" spans="1:20" x14ac:dyDescent="0.25">
      <c r="A16" s="108" t="s">
        <v>9</v>
      </c>
      <c r="B16" s="175"/>
      <c r="C16" s="175"/>
      <c r="D16" s="175"/>
      <c r="E16" s="177" t="e">
        <f>D16/C16</f>
        <v>#DIV/0!</v>
      </c>
      <c r="F16" s="175"/>
      <c r="G16" s="175"/>
      <c r="H16" s="175"/>
      <c r="M16" s="108" t="s">
        <v>9</v>
      </c>
      <c r="N16" s="175">
        <v>5</v>
      </c>
      <c r="O16" s="175">
        <v>4</v>
      </c>
      <c r="P16" s="175">
        <v>4</v>
      </c>
      <c r="Q16" s="177">
        <f>P16/O16</f>
        <v>1</v>
      </c>
      <c r="R16" s="175">
        <v>85</v>
      </c>
      <c r="S16" s="175">
        <v>52</v>
      </c>
      <c r="T16" s="175">
        <v>74</v>
      </c>
    </row>
    <row r="17" spans="1:22" x14ac:dyDescent="0.25">
      <c r="A17" s="52" t="s">
        <v>49</v>
      </c>
      <c r="B17" s="52"/>
      <c r="C17" s="52">
        <f>C13-D13</f>
        <v>2</v>
      </c>
      <c r="M17" s="52" t="s">
        <v>49</v>
      </c>
      <c r="N17" s="52"/>
      <c r="O17" s="52">
        <f>O13-P13</f>
        <v>0</v>
      </c>
    </row>
    <row r="21" spans="1:22" ht="18.75" x14ac:dyDescent="0.3">
      <c r="A21" s="65" t="s">
        <v>0</v>
      </c>
      <c r="B21" s="66" t="s">
        <v>63</v>
      </c>
      <c r="C21" s="66" t="s">
        <v>64</v>
      </c>
      <c r="D21" s="66" t="s">
        <v>44</v>
      </c>
      <c r="E21" s="66" t="s">
        <v>45</v>
      </c>
      <c r="F21" s="66" t="s">
        <v>46</v>
      </c>
      <c r="G21" s="66" t="s">
        <v>30</v>
      </c>
      <c r="H21" s="66" t="s">
        <v>31</v>
      </c>
      <c r="I21" s="66" t="s">
        <v>32</v>
      </c>
      <c r="M21" s="65" t="s">
        <v>0</v>
      </c>
      <c r="N21" s="66" t="s">
        <v>63</v>
      </c>
      <c r="O21" s="66" t="s">
        <v>64</v>
      </c>
      <c r="P21" s="66" t="s">
        <v>44</v>
      </c>
      <c r="Q21" s="66" t="s">
        <v>45</v>
      </c>
      <c r="R21" s="66" t="s">
        <v>46</v>
      </c>
      <c r="S21" s="66" t="s">
        <v>30</v>
      </c>
      <c r="T21" s="66" t="s">
        <v>31</v>
      </c>
      <c r="U21" s="66" t="s">
        <v>32</v>
      </c>
    </row>
    <row r="22" spans="1:22" ht="15.75" x14ac:dyDescent="0.25">
      <c r="A22" s="7" t="s">
        <v>15</v>
      </c>
      <c r="B22" s="35">
        <v>0</v>
      </c>
      <c r="C22" s="35">
        <v>1</v>
      </c>
      <c r="D22" s="35">
        <v>1</v>
      </c>
      <c r="E22" s="35">
        <v>2</v>
      </c>
      <c r="F22" s="35">
        <v>11</v>
      </c>
      <c r="G22" s="35">
        <v>13</v>
      </c>
      <c r="H22" s="35">
        <v>9</v>
      </c>
      <c r="I22" s="35">
        <v>3</v>
      </c>
      <c r="J22">
        <f>SUM(B22:I22)</f>
        <v>40</v>
      </c>
      <c r="M22" s="7" t="s">
        <v>15</v>
      </c>
      <c r="N22" s="203"/>
      <c r="O22" s="203"/>
      <c r="P22" s="203"/>
      <c r="Q22" s="203"/>
      <c r="R22" s="203"/>
      <c r="S22" s="203"/>
      <c r="T22" s="203"/>
      <c r="U22" s="203"/>
      <c r="V22">
        <f>SUM(N22:U22)</f>
        <v>0</v>
      </c>
    </row>
    <row r="23" spans="1:22" ht="15.75" x14ac:dyDescent="0.25">
      <c r="A23" s="7" t="s">
        <v>2</v>
      </c>
      <c r="B23" s="35">
        <v>1</v>
      </c>
      <c r="C23" s="35">
        <v>2</v>
      </c>
      <c r="D23" s="35">
        <v>1</v>
      </c>
      <c r="E23" s="35">
        <v>9</v>
      </c>
      <c r="F23" s="35">
        <v>7</v>
      </c>
      <c r="G23" s="35">
        <v>6</v>
      </c>
      <c r="H23" s="35">
        <v>10</v>
      </c>
      <c r="I23" s="35">
        <v>3</v>
      </c>
      <c r="J23">
        <f>SUM(B23:I23)</f>
        <v>39</v>
      </c>
      <c r="M23" s="7" t="s">
        <v>2</v>
      </c>
      <c r="N23" s="35">
        <v>0</v>
      </c>
      <c r="O23" s="35">
        <v>1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>
        <f>SUM(N23:U23)</f>
        <v>1</v>
      </c>
    </row>
    <row r="24" spans="1:22" ht="15.75" x14ac:dyDescent="0.25">
      <c r="A24" s="7" t="s">
        <v>3</v>
      </c>
      <c r="B24" s="35">
        <v>1</v>
      </c>
      <c r="C24" s="35">
        <v>1</v>
      </c>
      <c r="D24" s="35">
        <v>1</v>
      </c>
      <c r="E24" s="35">
        <v>5</v>
      </c>
      <c r="F24" s="35">
        <v>8</v>
      </c>
      <c r="G24" s="35">
        <v>2</v>
      </c>
      <c r="H24" s="35">
        <v>3</v>
      </c>
      <c r="I24" s="35">
        <v>1</v>
      </c>
      <c r="J24">
        <f t="shared" ref="J24:J30" si="2">SUM(B24:I24)</f>
        <v>22</v>
      </c>
      <c r="M24" s="7" t="s">
        <v>3</v>
      </c>
      <c r="N24" s="35">
        <v>0</v>
      </c>
      <c r="O24" s="35">
        <v>1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>
        <f t="shared" ref="V24:V30" si="3">SUM(N24:U24)</f>
        <v>1</v>
      </c>
    </row>
    <row r="25" spans="1:22" ht="15.75" x14ac:dyDescent="0.25">
      <c r="A25" s="7" t="s">
        <v>4</v>
      </c>
      <c r="B25" s="35">
        <v>0</v>
      </c>
      <c r="C25" s="35">
        <v>1</v>
      </c>
      <c r="D25" s="35">
        <v>1</v>
      </c>
      <c r="E25" s="35">
        <v>10</v>
      </c>
      <c r="F25" s="35">
        <v>19</v>
      </c>
      <c r="G25" s="35">
        <v>7</v>
      </c>
      <c r="H25" s="35">
        <v>4</v>
      </c>
      <c r="I25" s="35">
        <v>4</v>
      </c>
      <c r="J25">
        <f t="shared" si="2"/>
        <v>46</v>
      </c>
      <c r="M25" s="7" t="s">
        <v>4</v>
      </c>
      <c r="N25" s="203"/>
      <c r="O25" s="203"/>
      <c r="P25" s="203"/>
      <c r="Q25" s="203"/>
      <c r="R25" s="203"/>
      <c r="S25" s="203"/>
      <c r="T25" s="203"/>
      <c r="U25" s="203"/>
      <c r="V25">
        <f t="shared" si="3"/>
        <v>0</v>
      </c>
    </row>
    <row r="26" spans="1:22" ht="15.75" x14ac:dyDescent="0.25">
      <c r="A26" s="7" t="s">
        <v>5</v>
      </c>
      <c r="B26" s="35">
        <v>0</v>
      </c>
      <c r="C26" s="35">
        <v>2</v>
      </c>
      <c r="D26" s="35">
        <v>2</v>
      </c>
      <c r="E26" s="35">
        <v>8</v>
      </c>
      <c r="F26" s="35">
        <v>7</v>
      </c>
      <c r="G26" s="35">
        <v>3</v>
      </c>
      <c r="H26" s="35">
        <v>3</v>
      </c>
      <c r="I26" s="35">
        <v>0</v>
      </c>
      <c r="J26">
        <f t="shared" si="2"/>
        <v>25</v>
      </c>
      <c r="M26" s="7" t="s">
        <v>5</v>
      </c>
      <c r="N26" s="203"/>
      <c r="O26" s="203"/>
      <c r="P26" s="203"/>
      <c r="Q26" s="203"/>
      <c r="R26" s="203"/>
      <c r="S26" s="203"/>
      <c r="T26" s="203"/>
      <c r="U26" s="203"/>
      <c r="V26">
        <f t="shared" si="3"/>
        <v>0</v>
      </c>
    </row>
    <row r="27" spans="1:22" ht="15.75" x14ac:dyDescent="0.25">
      <c r="A27" s="7" t="s">
        <v>6</v>
      </c>
      <c r="B27" s="160"/>
      <c r="C27" s="160"/>
      <c r="D27" s="160"/>
      <c r="E27" s="160"/>
      <c r="F27" s="160"/>
      <c r="G27" s="160"/>
      <c r="H27" s="160"/>
      <c r="I27" s="160"/>
      <c r="J27">
        <f t="shared" si="2"/>
        <v>0</v>
      </c>
      <c r="M27" s="7" t="s">
        <v>6</v>
      </c>
      <c r="N27" s="203"/>
      <c r="O27" s="203"/>
      <c r="P27" s="203"/>
      <c r="Q27" s="203"/>
      <c r="R27" s="203"/>
      <c r="S27" s="203"/>
      <c r="T27" s="203"/>
      <c r="U27" s="203"/>
      <c r="V27">
        <f t="shared" si="3"/>
        <v>0</v>
      </c>
    </row>
    <row r="28" spans="1:22" ht="15.75" x14ac:dyDescent="0.25">
      <c r="A28" s="7" t="s">
        <v>7</v>
      </c>
      <c r="B28" s="35">
        <v>0</v>
      </c>
      <c r="C28" s="35">
        <v>5</v>
      </c>
      <c r="D28" s="35">
        <v>3</v>
      </c>
      <c r="E28" s="35">
        <v>6</v>
      </c>
      <c r="F28" s="35">
        <v>4</v>
      </c>
      <c r="G28" s="35">
        <v>3</v>
      </c>
      <c r="H28" s="35">
        <v>0</v>
      </c>
      <c r="I28" s="35">
        <v>0</v>
      </c>
      <c r="J28">
        <f t="shared" si="2"/>
        <v>21</v>
      </c>
      <c r="M28" s="7" t="s">
        <v>7</v>
      </c>
      <c r="N28" s="203"/>
      <c r="O28" s="203"/>
      <c r="P28" s="203"/>
      <c r="Q28" s="203"/>
      <c r="R28" s="203"/>
      <c r="S28" s="203"/>
      <c r="T28" s="203"/>
      <c r="U28" s="203"/>
    </row>
    <row r="29" spans="1:22" ht="15.75" x14ac:dyDescent="0.25">
      <c r="A29" s="7" t="s">
        <v>77</v>
      </c>
      <c r="B29" s="35">
        <v>0</v>
      </c>
      <c r="C29" s="35">
        <v>2</v>
      </c>
      <c r="D29" s="35">
        <v>4</v>
      </c>
      <c r="E29" s="35">
        <v>4</v>
      </c>
      <c r="F29" s="35">
        <v>8</v>
      </c>
      <c r="G29" s="35">
        <v>4</v>
      </c>
      <c r="H29" s="35">
        <v>0</v>
      </c>
      <c r="I29" s="35">
        <v>0</v>
      </c>
      <c r="J29">
        <f t="shared" si="2"/>
        <v>22</v>
      </c>
      <c r="M29" s="7" t="s">
        <v>77</v>
      </c>
      <c r="N29" s="203"/>
      <c r="O29" s="203"/>
      <c r="P29" s="203"/>
      <c r="Q29" s="203"/>
      <c r="R29" s="203"/>
      <c r="S29" s="203"/>
      <c r="T29" s="203"/>
      <c r="U29" s="203"/>
      <c r="V29">
        <f t="shared" si="3"/>
        <v>0</v>
      </c>
    </row>
    <row r="30" spans="1:22" ht="18.75" x14ac:dyDescent="0.3">
      <c r="A30" s="27" t="s">
        <v>33</v>
      </c>
      <c r="B30" s="35">
        <f>SUM(B22:B29)</f>
        <v>2</v>
      </c>
      <c r="C30" s="35">
        <f t="shared" ref="C30:I30" si="4">SUM(C22:C29)</f>
        <v>14</v>
      </c>
      <c r="D30" s="35">
        <f t="shared" si="4"/>
        <v>13</v>
      </c>
      <c r="E30" s="35">
        <f t="shared" si="4"/>
        <v>44</v>
      </c>
      <c r="F30" s="35">
        <f t="shared" si="4"/>
        <v>64</v>
      </c>
      <c r="G30" s="35">
        <f t="shared" si="4"/>
        <v>38</v>
      </c>
      <c r="H30" s="35">
        <f t="shared" si="4"/>
        <v>29</v>
      </c>
      <c r="I30" s="35">
        <f t="shared" si="4"/>
        <v>11</v>
      </c>
      <c r="J30">
        <f t="shared" si="2"/>
        <v>215</v>
      </c>
      <c r="M30" s="27" t="s">
        <v>33</v>
      </c>
      <c r="N30" s="35">
        <f>SUM(N22:N29)</f>
        <v>0</v>
      </c>
      <c r="O30" s="35">
        <f t="shared" ref="O30:U30" si="5">SUM(O22:O29)</f>
        <v>2</v>
      </c>
      <c r="P30" s="35">
        <f t="shared" si="5"/>
        <v>0</v>
      </c>
      <c r="Q30" s="35">
        <f t="shared" si="5"/>
        <v>0</v>
      </c>
      <c r="R30" s="35">
        <f t="shared" si="5"/>
        <v>0</v>
      </c>
      <c r="S30" s="35">
        <f t="shared" si="5"/>
        <v>0</v>
      </c>
      <c r="T30" s="35">
        <f t="shared" si="5"/>
        <v>0</v>
      </c>
      <c r="U30" s="35">
        <f t="shared" si="5"/>
        <v>0</v>
      </c>
      <c r="V30">
        <f t="shared" si="3"/>
        <v>2</v>
      </c>
    </row>
    <row r="31" spans="1:22" ht="30" x14ac:dyDescent="0.25">
      <c r="A31" s="119" t="s">
        <v>62</v>
      </c>
      <c r="B31" s="152">
        <f>B30*100/C13</f>
        <v>0.93023255813953487</v>
      </c>
      <c r="C31" s="152">
        <f>C30*100/C13</f>
        <v>6.5116279069767442</v>
      </c>
      <c r="D31" s="152">
        <f>D30*100/C13</f>
        <v>6.0465116279069768</v>
      </c>
      <c r="E31" s="152">
        <f>E30*100/C13</f>
        <v>20.465116279069768</v>
      </c>
      <c r="F31" s="152">
        <f>F30*100/C13</f>
        <v>29.767441860465116</v>
      </c>
      <c r="G31" s="152">
        <f>G30*100/C13</f>
        <v>17.674418604651162</v>
      </c>
      <c r="H31" s="152">
        <f>H30*100/C13</f>
        <v>13.488372093023257</v>
      </c>
      <c r="I31" s="152">
        <f>I30*100/C13</f>
        <v>5.1162790697674421</v>
      </c>
      <c r="M31" s="119" t="s">
        <v>62</v>
      </c>
      <c r="N31" s="152">
        <f>N30*100/O13</f>
        <v>0</v>
      </c>
      <c r="O31" s="152">
        <f>O30*100/O13</f>
        <v>100</v>
      </c>
      <c r="P31" s="152">
        <f>P30*100/O13</f>
        <v>0</v>
      </c>
      <c r="Q31" s="152">
        <f>Q30*100/O13</f>
        <v>0</v>
      </c>
      <c r="R31" s="152">
        <f>R30*100/O13</f>
        <v>0</v>
      </c>
      <c r="S31" s="152">
        <f>S30*100/O13</f>
        <v>0</v>
      </c>
      <c r="T31" s="152">
        <f>T30*100/O13</f>
        <v>0</v>
      </c>
      <c r="U31" s="152">
        <f>U30*100/O13</f>
        <v>0</v>
      </c>
    </row>
    <row r="36" spans="1:8" ht="15.75" x14ac:dyDescent="0.25">
      <c r="A36" s="208" t="s">
        <v>36</v>
      </c>
      <c r="B36" s="208"/>
      <c r="C36" s="208"/>
      <c r="D36" s="21" t="s">
        <v>79</v>
      </c>
      <c r="E36" s="14"/>
      <c r="F36" s="14"/>
      <c r="G36" s="14"/>
    </row>
    <row r="37" spans="1:8" ht="15.75" x14ac:dyDescent="0.25">
      <c r="A37" s="42" t="s">
        <v>12</v>
      </c>
      <c r="B37" s="42"/>
      <c r="C37" s="42">
        <v>24</v>
      </c>
      <c r="D37" s="5"/>
      <c r="E37" s="5"/>
      <c r="F37" s="5"/>
      <c r="G37" s="5"/>
    </row>
    <row r="38" spans="1:8" ht="47.25" x14ac:dyDescent="0.25">
      <c r="A38" s="6" t="s">
        <v>0</v>
      </c>
      <c r="B38" s="6" t="s">
        <v>1</v>
      </c>
      <c r="C38" s="6" t="s">
        <v>24</v>
      </c>
      <c r="D38" s="6" t="s">
        <v>25</v>
      </c>
      <c r="E38" s="6" t="s">
        <v>26</v>
      </c>
      <c r="F38" s="6" t="s">
        <v>13</v>
      </c>
      <c r="G38" s="6" t="s">
        <v>14</v>
      </c>
      <c r="H38" s="6" t="s">
        <v>27</v>
      </c>
    </row>
    <row r="39" spans="1:8" ht="15.75" x14ac:dyDescent="0.25">
      <c r="A39" s="7" t="s">
        <v>15</v>
      </c>
      <c r="B39" s="7">
        <v>40</v>
      </c>
      <c r="C39" s="7">
        <v>40</v>
      </c>
      <c r="D39" s="7">
        <v>40</v>
      </c>
      <c r="E39" s="15">
        <f>D39/C39</f>
        <v>1</v>
      </c>
      <c r="F39" s="8">
        <v>100</v>
      </c>
      <c r="G39" s="7">
        <v>34</v>
      </c>
      <c r="H39" s="10">
        <v>74</v>
      </c>
    </row>
    <row r="40" spans="1:8" ht="15.75" x14ac:dyDescent="0.25">
      <c r="A40" s="7" t="s">
        <v>2</v>
      </c>
      <c r="B40" s="7">
        <v>39</v>
      </c>
      <c r="C40" s="7">
        <v>39</v>
      </c>
      <c r="D40" s="7">
        <v>39</v>
      </c>
      <c r="E40" s="15">
        <f t="shared" ref="E40:E46" si="6">D40/C40</f>
        <v>1</v>
      </c>
      <c r="F40" s="7">
        <v>95</v>
      </c>
      <c r="G40" s="7">
        <v>0</v>
      </c>
      <c r="H40" s="16">
        <v>69</v>
      </c>
    </row>
    <row r="41" spans="1:8" ht="15.75" x14ac:dyDescent="0.25">
      <c r="A41" s="7" t="s">
        <v>3</v>
      </c>
      <c r="B41" s="7">
        <v>22</v>
      </c>
      <c r="C41" s="7">
        <v>22</v>
      </c>
      <c r="D41" s="7">
        <v>22</v>
      </c>
      <c r="E41" s="15">
        <f t="shared" si="6"/>
        <v>1</v>
      </c>
      <c r="F41" s="7">
        <v>91</v>
      </c>
      <c r="G41" s="8">
        <v>19</v>
      </c>
      <c r="H41" s="16">
        <v>64</v>
      </c>
    </row>
    <row r="42" spans="1:8" ht="15.75" x14ac:dyDescent="0.25">
      <c r="A42" s="7" t="s">
        <v>4</v>
      </c>
      <c r="B42" s="7">
        <v>46</v>
      </c>
      <c r="C42" s="7">
        <v>46</v>
      </c>
      <c r="D42" s="7">
        <v>46</v>
      </c>
      <c r="E42" s="15">
        <f t="shared" si="6"/>
        <v>1</v>
      </c>
      <c r="F42" s="7">
        <v>93</v>
      </c>
      <c r="G42" s="7">
        <v>37</v>
      </c>
      <c r="H42" s="16">
        <v>68</v>
      </c>
    </row>
    <row r="43" spans="1:8" ht="15.75" x14ac:dyDescent="0.25">
      <c r="A43" s="7" t="s">
        <v>5</v>
      </c>
      <c r="B43" s="7">
        <v>25</v>
      </c>
      <c r="C43" s="7">
        <v>25</v>
      </c>
      <c r="D43" s="7">
        <v>25</v>
      </c>
      <c r="E43" s="15">
        <f t="shared" si="6"/>
        <v>1</v>
      </c>
      <c r="F43" s="7">
        <v>89</v>
      </c>
      <c r="G43" s="8">
        <v>39</v>
      </c>
      <c r="H43" s="16">
        <v>62</v>
      </c>
    </row>
    <row r="44" spans="1:8" ht="15.75" x14ac:dyDescent="0.25">
      <c r="A44" s="190" t="s">
        <v>6</v>
      </c>
      <c r="B44" s="190"/>
      <c r="C44" s="190"/>
      <c r="D44" s="190"/>
      <c r="E44" s="191" t="e">
        <f t="shared" si="6"/>
        <v>#DIV/0!</v>
      </c>
      <c r="F44" s="190"/>
      <c r="G44" s="190"/>
      <c r="H44" s="192"/>
    </row>
    <row r="45" spans="1:8" ht="15.75" x14ac:dyDescent="0.25">
      <c r="A45" s="7" t="s">
        <v>7</v>
      </c>
      <c r="B45" s="7">
        <v>21</v>
      </c>
      <c r="C45" s="7">
        <v>21</v>
      </c>
      <c r="D45" s="7">
        <v>21</v>
      </c>
      <c r="E45" s="9">
        <f t="shared" si="6"/>
        <v>1</v>
      </c>
      <c r="F45" s="7">
        <v>75</v>
      </c>
      <c r="G45" s="7">
        <v>28</v>
      </c>
      <c r="H45" s="16">
        <v>54</v>
      </c>
    </row>
    <row r="46" spans="1:8" ht="15.75" x14ac:dyDescent="0.25">
      <c r="A46" s="7" t="s">
        <v>77</v>
      </c>
      <c r="B46" s="7">
        <v>22</v>
      </c>
      <c r="C46" s="7">
        <v>22</v>
      </c>
      <c r="D46" s="7">
        <v>22</v>
      </c>
      <c r="E46" s="9">
        <f t="shared" si="6"/>
        <v>1</v>
      </c>
      <c r="F46" s="8">
        <v>77</v>
      </c>
      <c r="G46" s="8">
        <v>36</v>
      </c>
      <c r="H46" s="10">
        <v>60</v>
      </c>
    </row>
    <row r="47" spans="1:8" ht="15.75" x14ac:dyDescent="0.25">
      <c r="A47" s="11" t="s">
        <v>16</v>
      </c>
      <c r="B47" s="11">
        <f>SUM(B39:B46)</f>
        <v>215</v>
      </c>
      <c r="C47" s="11">
        <f>SUM(C39:C46)</f>
        <v>215</v>
      </c>
      <c r="D47" s="11">
        <f>SUM(D39:D46)</f>
        <v>215</v>
      </c>
      <c r="E47" s="20">
        <f>D47/C47</f>
        <v>1</v>
      </c>
      <c r="F47" s="1">
        <f>MAX(F39:F46)</f>
        <v>100</v>
      </c>
      <c r="G47" s="26">
        <f>MIN(G39:G46)</f>
        <v>0</v>
      </c>
      <c r="H47" s="26">
        <f>AVERAGE(H39:H46)</f>
        <v>64.428571428571431</v>
      </c>
    </row>
    <row r="48" spans="1:8" ht="15.75" x14ac:dyDescent="0.25">
      <c r="A48" s="58" t="s">
        <v>17</v>
      </c>
      <c r="B48" s="58">
        <v>12166</v>
      </c>
      <c r="C48" s="58">
        <v>12071</v>
      </c>
      <c r="D48" s="58">
        <v>11962</v>
      </c>
      <c r="E48" s="60">
        <f>D48/C48</f>
        <v>0.99097009361279098</v>
      </c>
      <c r="F48" s="59">
        <v>100</v>
      </c>
      <c r="G48" s="59"/>
      <c r="H48" s="59">
        <v>65.290000000000006</v>
      </c>
    </row>
    <row r="49" spans="1:10" x14ac:dyDescent="0.25">
      <c r="A49" s="108" t="s">
        <v>10</v>
      </c>
      <c r="B49" s="175"/>
      <c r="C49" s="175">
        <v>1</v>
      </c>
      <c r="D49" s="175">
        <v>1</v>
      </c>
      <c r="E49" s="177">
        <f>D49/C49</f>
        <v>1</v>
      </c>
      <c r="F49" s="175">
        <v>51</v>
      </c>
      <c r="G49" s="175">
        <v>51</v>
      </c>
      <c r="H49" s="175">
        <v>51</v>
      </c>
    </row>
    <row r="50" spans="1:10" x14ac:dyDescent="0.25">
      <c r="A50" s="108" t="s">
        <v>9</v>
      </c>
      <c r="B50" s="175">
        <v>5</v>
      </c>
      <c r="C50" s="175">
        <v>4</v>
      </c>
      <c r="D50" s="175">
        <v>4</v>
      </c>
      <c r="E50" s="177">
        <f>D50/C50</f>
        <v>1</v>
      </c>
      <c r="F50" s="175">
        <v>85</v>
      </c>
      <c r="G50" s="175">
        <v>52</v>
      </c>
      <c r="H50" s="175">
        <v>74</v>
      </c>
    </row>
    <row r="51" spans="1:10" x14ac:dyDescent="0.25">
      <c r="A51" s="52" t="s">
        <v>49</v>
      </c>
      <c r="B51" s="52"/>
      <c r="C51" s="52">
        <f>C47-D47</f>
        <v>0</v>
      </c>
    </row>
    <row r="55" spans="1:10" ht="18.75" x14ac:dyDescent="0.3">
      <c r="A55" s="65" t="s">
        <v>0</v>
      </c>
      <c r="B55" s="66" t="s">
        <v>63</v>
      </c>
      <c r="C55" s="66" t="s">
        <v>64</v>
      </c>
      <c r="D55" s="66" t="s">
        <v>44</v>
      </c>
      <c r="E55" s="66" t="s">
        <v>45</v>
      </c>
      <c r="F55" s="66" t="s">
        <v>46</v>
      </c>
      <c r="G55" s="66" t="s">
        <v>30</v>
      </c>
      <c r="H55" s="66" t="s">
        <v>31</v>
      </c>
      <c r="I55" s="66" t="s">
        <v>32</v>
      </c>
    </row>
    <row r="56" spans="1:10" ht="15.75" x14ac:dyDescent="0.25">
      <c r="A56" s="7" t="s">
        <v>15</v>
      </c>
      <c r="B56" s="35">
        <v>0</v>
      </c>
      <c r="C56" s="35">
        <v>1</v>
      </c>
      <c r="D56" s="35">
        <v>1</v>
      </c>
      <c r="E56" s="35">
        <v>2</v>
      </c>
      <c r="F56" s="35">
        <v>11</v>
      </c>
      <c r="G56" s="35">
        <v>13</v>
      </c>
      <c r="H56" s="35">
        <v>9</v>
      </c>
      <c r="I56" s="35">
        <v>3</v>
      </c>
      <c r="J56">
        <f>SUM(B56:I56)</f>
        <v>40</v>
      </c>
    </row>
    <row r="57" spans="1:10" ht="15.75" x14ac:dyDescent="0.25">
      <c r="A57" s="7" t="s">
        <v>2</v>
      </c>
      <c r="B57" s="35">
        <v>0</v>
      </c>
      <c r="C57" s="35">
        <v>3</v>
      </c>
      <c r="D57" s="35">
        <v>1</v>
      </c>
      <c r="E57" s="35">
        <v>9</v>
      </c>
      <c r="F57" s="35">
        <v>7</v>
      </c>
      <c r="G57" s="35">
        <v>6</v>
      </c>
      <c r="H57" s="35">
        <v>10</v>
      </c>
      <c r="I57" s="35">
        <v>3</v>
      </c>
      <c r="J57">
        <f>SUM(B57:I57)</f>
        <v>39</v>
      </c>
    </row>
    <row r="58" spans="1:10" ht="15.75" x14ac:dyDescent="0.25">
      <c r="A58" s="7" t="s">
        <v>3</v>
      </c>
      <c r="B58" s="35">
        <v>0</v>
      </c>
      <c r="C58" s="35">
        <v>2</v>
      </c>
      <c r="D58" s="35">
        <v>1</v>
      </c>
      <c r="E58" s="35">
        <v>5</v>
      </c>
      <c r="F58" s="35">
        <v>8</v>
      </c>
      <c r="G58" s="35">
        <v>2</v>
      </c>
      <c r="H58" s="35">
        <v>3</v>
      </c>
      <c r="I58" s="35">
        <v>1</v>
      </c>
      <c r="J58">
        <f t="shared" ref="J58:J64" si="7">SUM(B58:I58)</f>
        <v>22</v>
      </c>
    </row>
    <row r="59" spans="1:10" ht="15.75" x14ac:dyDescent="0.25">
      <c r="A59" s="7" t="s">
        <v>4</v>
      </c>
      <c r="B59" s="35">
        <v>0</v>
      </c>
      <c r="C59" s="35">
        <v>1</v>
      </c>
      <c r="D59" s="35">
        <v>1</v>
      </c>
      <c r="E59" s="35">
        <v>10</v>
      </c>
      <c r="F59" s="35">
        <v>19</v>
      </c>
      <c r="G59" s="35">
        <v>7</v>
      </c>
      <c r="H59" s="35">
        <v>4</v>
      </c>
      <c r="I59" s="35">
        <v>4</v>
      </c>
      <c r="J59">
        <f t="shared" si="7"/>
        <v>46</v>
      </c>
    </row>
    <row r="60" spans="1:10" ht="15.75" x14ac:dyDescent="0.25">
      <c r="A60" s="7" t="s">
        <v>5</v>
      </c>
      <c r="B60" s="35">
        <v>0</v>
      </c>
      <c r="C60" s="35">
        <v>2</v>
      </c>
      <c r="D60" s="35">
        <v>2</v>
      </c>
      <c r="E60" s="35">
        <v>8</v>
      </c>
      <c r="F60" s="35">
        <v>7</v>
      </c>
      <c r="G60" s="35">
        <v>3</v>
      </c>
      <c r="H60" s="35">
        <v>3</v>
      </c>
      <c r="I60" s="35">
        <v>0</v>
      </c>
      <c r="J60">
        <f t="shared" si="7"/>
        <v>25</v>
      </c>
    </row>
    <row r="61" spans="1:10" ht="15.75" x14ac:dyDescent="0.25">
      <c r="A61" s="7" t="s">
        <v>6</v>
      </c>
      <c r="B61" s="160"/>
      <c r="C61" s="160"/>
      <c r="D61" s="160"/>
      <c r="E61" s="160"/>
      <c r="F61" s="160"/>
      <c r="G61" s="160"/>
      <c r="H61" s="160"/>
      <c r="I61" s="160"/>
      <c r="J61">
        <f t="shared" si="7"/>
        <v>0</v>
      </c>
    </row>
    <row r="62" spans="1:10" ht="15.75" x14ac:dyDescent="0.25">
      <c r="A62" s="7" t="s">
        <v>7</v>
      </c>
      <c r="B62" s="35">
        <v>0</v>
      </c>
      <c r="C62" s="35">
        <v>5</v>
      </c>
      <c r="D62" s="35">
        <v>3</v>
      </c>
      <c r="E62" s="35">
        <v>6</v>
      </c>
      <c r="F62" s="35">
        <v>4</v>
      </c>
      <c r="G62" s="35">
        <v>3</v>
      </c>
      <c r="H62" s="35">
        <v>0</v>
      </c>
      <c r="I62" s="35">
        <v>0</v>
      </c>
      <c r="J62">
        <f t="shared" si="7"/>
        <v>21</v>
      </c>
    </row>
    <row r="63" spans="1:10" ht="15.75" x14ac:dyDescent="0.25">
      <c r="A63" s="7" t="s">
        <v>77</v>
      </c>
      <c r="B63" s="35">
        <v>0</v>
      </c>
      <c r="C63" s="35">
        <v>2</v>
      </c>
      <c r="D63" s="35">
        <v>4</v>
      </c>
      <c r="E63" s="35">
        <v>4</v>
      </c>
      <c r="F63" s="35">
        <v>8</v>
      </c>
      <c r="G63" s="35">
        <v>4</v>
      </c>
      <c r="H63" s="35">
        <v>0</v>
      </c>
      <c r="I63" s="35">
        <v>0</v>
      </c>
      <c r="J63">
        <f t="shared" si="7"/>
        <v>22</v>
      </c>
    </row>
    <row r="64" spans="1:10" ht="18.75" x14ac:dyDescent="0.3">
      <c r="A64" s="27" t="s">
        <v>33</v>
      </c>
      <c r="B64" s="35">
        <f>SUM(B56:B63)</f>
        <v>0</v>
      </c>
      <c r="C64" s="35">
        <f t="shared" ref="C64:I64" si="8">SUM(C56:C63)</f>
        <v>16</v>
      </c>
      <c r="D64" s="35">
        <f t="shared" si="8"/>
        <v>13</v>
      </c>
      <c r="E64" s="35">
        <f t="shared" si="8"/>
        <v>44</v>
      </c>
      <c r="F64" s="35">
        <f t="shared" si="8"/>
        <v>64</v>
      </c>
      <c r="G64" s="35">
        <f t="shared" si="8"/>
        <v>38</v>
      </c>
      <c r="H64" s="35">
        <f t="shared" si="8"/>
        <v>29</v>
      </c>
      <c r="I64" s="35">
        <f t="shared" si="8"/>
        <v>11</v>
      </c>
      <c r="J64">
        <f t="shared" si="7"/>
        <v>215</v>
      </c>
    </row>
    <row r="65" spans="1:9" ht="30" x14ac:dyDescent="0.25">
      <c r="A65" s="119" t="s">
        <v>62</v>
      </c>
      <c r="B65" s="152">
        <f>B64*100/C47</f>
        <v>0</v>
      </c>
      <c r="C65" s="152">
        <f>C64*100/C47</f>
        <v>7.441860465116279</v>
      </c>
      <c r="D65" s="152">
        <f>D64*100/C47</f>
        <v>6.0465116279069768</v>
      </c>
      <c r="E65" s="152">
        <f>E64*100/C47</f>
        <v>20.465116279069768</v>
      </c>
      <c r="F65" s="152">
        <f>F64*100/C47</f>
        <v>29.767441860465116</v>
      </c>
      <c r="G65" s="152">
        <f>G64*100/C47</f>
        <v>17.674418604651162</v>
      </c>
      <c r="H65" s="152">
        <f>H64*100/C47</f>
        <v>13.488372093023257</v>
      </c>
      <c r="I65" s="152">
        <f>I64*100/C47</f>
        <v>5.1162790697674421</v>
      </c>
    </row>
  </sheetData>
  <mergeCells count="3">
    <mergeCell ref="A2:C2"/>
    <mergeCell ref="M2:O2"/>
    <mergeCell ref="A36:C36"/>
  </mergeCells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2:V50"/>
  <sheetViews>
    <sheetView topLeftCell="A31" zoomScaleNormal="100" workbookViewId="0">
      <selection activeCell="E39" sqref="E39"/>
    </sheetView>
  </sheetViews>
  <sheetFormatPr defaultRowHeight="15" x14ac:dyDescent="0.25"/>
  <cols>
    <col min="1" max="1" width="16.7109375" customWidth="1"/>
    <col min="2" max="2" width="10.140625" customWidth="1"/>
    <col min="3" max="3" width="12.85546875" customWidth="1"/>
    <col min="4" max="4" width="11.140625" customWidth="1"/>
    <col min="5" max="5" width="12.42578125" customWidth="1"/>
    <col min="6" max="6" width="10.7109375" customWidth="1"/>
    <col min="7" max="7" width="11" customWidth="1"/>
    <col min="8" max="8" width="11.28515625" customWidth="1"/>
    <col min="9" max="9" width="10.85546875" customWidth="1"/>
    <col min="10" max="10" width="7.85546875" style="34" customWidth="1"/>
    <col min="11" max="11" width="7.28515625" style="34" customWidth="1"/>
    <col min="12" max="12" width="18.140625" customWidth="1"/>
    <col min="15" max="15" width="11.42578125" customWidth="1"/>
  </cols>
  <sheetData>
    <row r="2" spans="1:22" ht="15.75" x14ac:dyDescent="0.25">
      <c r="A2" s="208" t="s">
        <v>23</v>
      </c>
      <c r="B2" s="208"/>
      <c r="C2" s="208"/>
      <c r="D2" s="21">
        <v>45078</v>
      </c>
      <c r="E2" s="14"/>
      <c r="F2" s="14"/>
      <c r="G2" s="14"/>
    </row>
    <row r="3" spans="1:22" ht="15.75" x14ac:dyDescent="0.25">
      <c r="A3" s="41" t="s">
        <v>12</v>
      </c>
      <c r="B3" s="41"/>
      <c r="C3" s="41">
        <v>27</v>
      </c>
      <c r="D3" s="5"/>
      <c r="E3" s="5"/>
      <c r="F3" s="5"/>
      <c r="G3" s="5"/>
    </row>
    <row r="4" spans="1:22" ht="47.25" x14ac:dyDescent="0.25">
      <c r="A4" s="6" t="s">
        <v>0</v>
      </c>
      <c r="B4" s="6" t="s">
        <v>1</v>
      </c>
      <c r="C4" s="6" t="s">
        <v>24</v>
      </c>
      <c r="D4" s="6" t="s">
        <v>25</v>
      </c>
      <c r="E4" s="6" t="s">
        <v>26</v>
      </c>
      <c r="F4" s="6" t="s">
        <v>13</v>
      </c>
      <c r="G4" s="6" t="s">
        <v>14</v>
      </c>
      <c r="H4" s="6" t="s">
        <v>27</v>
      </c>
      <c r="L4" s="208" t="s">
        <v>23</v>
      </c>
      <c r="M4" s="208"/>
      <c r="N4" s="208"/>
      <c r="O4" s="21">
        <v>45103</v>
      </c>
      <c r="P4" s="14"/>
      <c r="Q4" s="14"/>
      <c r="R4" s="14"/>
      <c r="U4" s="34"/>
      <c r="V4" s="34"/>
    </row>
    <row r="5" spans="1:22" ht="15.75" x14ac:dyDescent="0.25">
      <c r="A5" s="7" t="s">
        <v>15</v>
      </c>
      <c r="B5" s="7">
        <v>19</v>
      </c>
      <c r="C5" s="7">
        <v>19</v>
      </c>
      <c r="D5" s="7">
        <v>19</v>
      </c>
      <c r="E5" s="15">
        <f t="shared" ref="E5:E16" si="0">D5/C5</f>
        <v>1</v>
      </c>
      <c r="F5" s="8">
        <v>80</v>
      </c>
      <c r="G5" s="7">
        <v>34</v>
      </c>
      <c r="H5" s="10">
        <v>58</v>
      </c>
      <c r="L5" s="41" t="s">
        <v>12</v>
      </c>
      <c r="M5" s="41"/>
      <c r="N5" s="41">
        <v>27</v>
      </c>
      <c r="O5" s="5"/>
      <c r="P5" s="5"/>
      <c r="Q5" s="5"/>
      <c r="R5" s="5"/>
      <c r="U5" s="34"/>
      <c r="V5" s="34"/>
    </row>
    <row r="6" spans="1:22" ht="78.75" x14ac:dyDescent="0.25">
      <c r="A6" s="7" t="s">
        <v>2</v>
      </c>
      <c r="B6" s="7">
        <v>19</v>
      </c>
      <c r="C6" s="7">
        <v>19</v>
      </c>
      <c r="D6" s="7">
        <v>18</v>
      </c>
      <c r="E6" s="15">
        <f t="shared" si="0"/>
        <v>0.94736842105263153</v>
      </c>
      <c r="F6" s="7">
        <v>78</v>
      </c>
      <c r="G6" s="7">
        <v>17</v>
      </c>
      <c r="H6" s="16">
        <v>47</v>
      </c>
      <c r="L6" s="6" t="s">
        <v>0</v>
      </c>
      <c r="M6" s="6" t="s">
        <v>1</v>
      </c>
      <c r="N6" s="6" t="s">
        <v>24</v>
      </c>
      <c r="O6" s="6" t="s">
        <v>25</v>
      </c>
      <c r="P6" s="6" t="s">
        <v>26</v>
      </c>
      <c r="Q6" s="6" t="s">
        <v>13</v>
      </c>
      <c r="R6" s="6" t="s">
        <v>14</v>
      </c>
      <c r="S6" s="6" t="s">
        <v>27</v>
      </c>
      <c r="U6" s="34"/>
      <c r="V6" s="34"/>
    </row>
    <row r="7" spans="1:22" ht="15.75" x14ac:dyDescent="0.25">
      <c r="A7" s="7" t="s">
        <v>3</v>
      </c>
      <c r="B7" s="7">
        <v>10</v>
      </c>
      <c r="C7" s="7">
        <v>10</v>
      </c>
      <c r="D7" s="7">
        <v>9</v>
      </c>
      <c r="E7" s="15">
        <f t="shared" si="0"/>
        <v>0.9</v>
      </c>
      <c r="F7" s="7">
        <v>84</v>
      </c>
      <c r="G7" s="8">
        <v>22</v>
      </c>
      <c r="H7" s="16">
        <v>54</v>
      </c>
      <c r="L7" s="7" t="s">
        <v>15</v>
      </c>
      <c r="M7" s="168"/>
      <c r="N7" s="168"/>
      <c r="O7" s="168"/>
      <c r="P7" s="169" t="e">
        <f t="shared" ref="P7:P18" si="1">O7/N7</f>
        <v>#DIV/0!</v>
      </c>
      <c r="Q7" s="168"/>
      <c r="R7" s="168"/>
      <c r="S7" s="170"/>
      <c r="U7" s="34"/>
      <c r="V7" s="34"/>
    </row>
    <row r="8" spans="1:22" ht="15.75" x14ac:dyDescent="0.25">
      <c r="A8" s="7" t="s">
        <v>4</v>
      </c>
      <c r="B8" s="7">
        <v>30</v>
      </c>
      <c r="C8" s="7">
        <v>30</v>
      </c>
      <c r="D8" s="7">
        <v>27</v>
      </c>
      <c r="E8" s="15">
        <f t="shared" si="0"/>
        <v>0.9</v>
      </c>
      <c r="F8" s="8">
        <v>68</v>
      </c>
      <c r="G8" s="7">
        <v>17</v>
      </c>
      <c r="H8" s="16">
        <v>50</v>
      </c>
      <c r="L8" s="7" t="s">
        <v>2</v>
      </c>
      <c r="M8" s="168"/>
      <c r="N8" s="168"/>
      <c r="O8" s="168"/>
      <c r="P8" s="169" t="e">
        <f t="shared" si="1"/>
        <v>#DIV/0!</v>
      </c>
      <c r="Q8" s="168"/>
      <c r="R8" s="168"/>
      <c r="S8" s="170"/>
      <c r="U8" s="34"/>
      <c r="V8" s="34"/>
    </row>
    <row r="9" spans="1:22" ht="15.75" x14ac:dyDescent="0.25">
      <c r="A9" s="7" t="s">
        <v>5</v>
      </c>
      <c r="B9" s="7">
        <v>10</v>
      </c>
      <c r="C9" s="7">
        <v>10</v>
      </c>
      <c r="D9" s="7">
        <v>9</v>
      </c>
      <c r="E9" s="15">
        <f t="shared" si="0"/>
        <v>0.9</v>
      </c>
      <c r="F9" s="7">
        <v>66</v>
      </c>
      <c r="G9" s="8">
        <v>22</v>
      </c>
      <c r="H9" s="16">
        <v>42</v>
      </c>
      <c r="L9" s="7" t="s">
        <v>3</v>
      </c>
      <c r="M9" s="168"/>
      <c r="N9" s="168"/>
      <c r="O9" s="168"/>
      <c r="P9" s="169" t="e">
        <f t="shared" si="1"/>
        <v>#DIV/0!</v>
      </c>
      <c r="Q9" s="168"/>
      <c r="R9" s="168"/>
      <c r="S9" s="170"/>
      <c r="U9" s="34"/>
      <c r="V9" s="34"/>
    </row>
    <row r="10" spans="1:22" ht="15.75" x14ac:dyDescent="0.25">
      <c r="A10" s="7" t="s">
        <v>6</v>
      </c>
      <c r="B10" s="190"/>
      <c r="C10" s="190"/>
      <c r="D10" s="190"/>
      <c r="E10" s="191" t="e">
        <f t="shared" si="0"/>
        <v>#DIV/0!</v>
      </c>
      <c r="F10" s="190"/>
      <c r="G10" s="190"/>
      <c r="H10" s="192"/>
      <c r="L10" s="7" t="s">
        <v>4</v>
      </c>
      <c r="M10" s="7"/>
      <c r="N10" s="7">
        <v>2</v>
      </c>
      <c r="O10" s="7">
        <v>1</v>
      </c>
      <c r="P10" s="15">
        <f t="shared" si="1"/>
        <v>0.5</v>
      </c>
      <c r="Q10" s="8">
        <v>46</v>
      </c>
      <c r="R10" s="7">
        <v>22</v>
      </c>
      <c r="S10" s="16">
        <v>34</v>
      </c>
      <c r="U10" s="34"/>
      <c r="V10" s="34"/>
    </row>
    <row r="11" spans="1:22" ht="15.75" x14ac:dyDescent="0.25">
      <c r="A11" s="7" t="s">
        <v>7</v>
      </c>
      <c r="B11" s="7">
        <v>10</v>
      </c>
      <c r="C11" s="7">
        <v>10</v>
      </c>
      <c r="D11" s="7">
        <v>7</v>
      </c>
      <c r="E11" s="9">
        <f t="shared" si="0"/>
        <v>0.7</v>
      </c>
      <c r="F11" s="7">
        <v>66</v>
      </c>
      <c r="G11" s="7">
        <v>6</v>
      </c>
      <c r="H11" s="16">
        <v>35</v>
      </c>
      <c r="L11" s="7" t="s">
        <v>5</v>
      </c>
      <c r="M11" s="168"/>
      <c r="N11" s="168"/>
      <c r="O11" s="168"/>
      <c r="P11" s="169" t="e">
        <f t="shared" si="1"/>
        <v>#DIV/0!</v>
      </c>
      <c r="Q11" s="168"/>
      <c r="R11" s="168"/>
      <c r="S11" s="170"/>
      <c r="U11" s="34"/>
      <c r="V11" s="34"/>
    </row>
    <row r="12" spans="1:22" ht="15.75" x14ac:dyDescent="0.25">
      <c r="A12" s="7" t="s">
        <v>77</v>
      </c>
      <c r="B12" s="17">
        <v>9</v>
      </c>
      <c r="C12" s="8">
        <v>9</v>
      </c>
      <c r="D12" s="8">
        <v>4</v>
      </c>
      <c r="E12" s="9">
        <f t="shared" si="0"/>
        <v>0.44444444444444442</v>
      </c>
      <c r="F12" s="8">
        <v>68</v>
      </c>
      <c r="G12" s="8">
        <v>17</v>
      </c>
      <c r="H12" s="10">
        <v>33</v>
      </c>
      <c r="L12" s="7" t="s">
        <v>6</v>
      </c>
      <c r="M12" s="168"/>
      <c r="N12" s="168"/>
      <c r="O12" s="168"/>
      <c r="P12" s="169" t="e">
        <f t="shared" si="1"/>
        <v>#DIV/0!</v>
      </c>
      <c r="Q12" s="168"/>
      <c r="R12" s="168"/>
      <c r="S12" s="170"/>
      <c r="U12" s="34"/>
      <c r="V12" s="34"/>
    </row>
    <row r="13" spans="1:22" ht="15.75" x14ac:dyDescent="0.25">
      <c r="A13" s="11" t="s">
        <v>16</v>
      </c>
      <c r="B13" s="11">
        <f>SUM(B5:B12)</f>
        <v>107</v>
      </c>
      <c r="C13" s="11">
        <f>SUM(C5:C12)</f>
        <v>107</v>
      </c>
      <c r="D13" s="11">
        <f>SUM(D5:D12)</f>
        <v>93</v>
      </c>
      <c r="E13" s="20">
        <f t="shared" si="0"/>
        <v>0.86915887850467288</v>
      </c>
      <c r="F13" s="1">
        <f>MAX(F5:F12)</f>
        <v>84</v>
      </c>
      <c r="G13" s="26">
        <f>MIN(G5:G12)</f>
        <v>6</v>
      </c>
      <c r="H13" s="26">
        <f>AVERAGE(H5:H12)</f>
        <v>45.571428571428569</v>
      </c>
      <c r="L13" s="7" t="s">
        <v>7</v>
      </c>
      <c r="M13" s="168"/>
      <c r="N13" s="168"/>
      <c r="O13" s="168"/>
      <c r="P13" s="169" t="e">
        <f t="shared" si="1"/>
        <v>#DIV/0!</v>
      </c>
      <c r="Q13" s="168"/>
      <c r="R13" s="168"/>
      <c r="S13" s="170"/>
      <c r="U13" s="34"/>
      <c r="V13" s="34"/>
    </row>
    <row r="14" spans="1:22" ht="15.75" x14ac:dyDescent="0.25">
      <c r="A14" s="58" t="s">
        <v>17</v>
      </c>
      <c r="B14" s="58">
        <v>5813</v>
      </c>
      <c r="C14" s="59">
        <v>5777</v>
      </c>
      <c r="D14" s="59">
        <v>4999</v>
      </c>
      <c r="E14" s="60">
        <f t="shared" si="0"/>
        <v>0.86532802492643246</v>
      </c>
      <c r="F14" s="59">
        <v>100</v>
      </c>
      <c r="G14" s="59"/>
      <c r="H14" s="59">
        <v>49.13</v>
      </c>
      <c r="L14" s="7" t="s">
        <v>77</v>
      </c>
      <c r="M14" s="17"/>
      <c r="N14" s="8">
        <v>1</v>
      </c>
      <c r="O14" s="8">
        <v>0</v>
      </c>
      <c r="P14" s="9">
        <f t="shared" si="1"/>
        <v>0</v>
      </c>
      <c r="Q14" s="8">
        <v>17</v>
      </c>
      <c r="R14" s="8">
        <v>17</v>
      </c>
      <c r="S14" s="10">
        <v>17</v>
      </c>
      <c r="U14" s="34"/>
      <c r="V14" s="34"/>
    </row>
    <row r="15" spans="1:22" ht="15.75" x14ac:dyDescent="0.25">
      <c r="A15" s="22" t="s">
        <v>10</v>
      </c>
      <c r="B15" s="18">
        <v>2</v>
      </c>
      <c r="C15" s="18">
        <v>0</v>
      </c>
      <c r="D15" s="18"/>
      <c r="E15" s="23" t="e">
        <f t="shared" si="0"/>
        <v>#DIV/0!</v>
      </c>
      <c r="F15" s="18"/>
      <c r="G15" s="18"/>
      <c r="H15" s="19"/>
      <c r="L15" s="11" t="s">
        <v>16</v>
      </c>
      <c r="M15" s="11">
        <f>SUM(M7:M14)</f>
        <v>0</v>
      </c>
      <c r="N15" s="11">
        <f>SUM(N7:N14)</f>
        <v>3</v>
      </c>
      <c r="O15" s="11">
        <f>SUM(O7:O14)</f>
        <v>1</v>
      </c>
      <c r="P15" s="20">
        <f t="shared" si="1"/>
        <v>0.33333333333333331</v>
      </c>
      <c r="Q15" s="1">
        <f>MAX(Q7:Q14)</f>
        <v>46</v>
      </c>
      <c r="R15" s="26">
        <f>MIN(R7:R14)</f>
        <v>17</v>
      </c>
      <c r="S15" s="26">
        <f>AVERAGE(S7:S14)</f>
        <v>25.5</v>
      </c>
      <c r="U15" s="34"/>
      <c r="V15" s="34"/>
    </row>
    <row r="16" spans="1:22" ht="15.75" x14ac:dyDescent="0.25">
      <c r="A16" s="22" t="s">
        <v>9</v>
      </c>
      <c r="B16" s="43"/>
      <c r="C16" s="43"/>
      <c r="D16" s="43"/>
      <c r="E16" s="23" t="e">
        <f t="shared" si="0"/>
        <v>#DIV/0!</v>
      </c>
      <c r="F16" s="43"/>
      <c r="G16" s="43"/>
      <c r="H16" s="19"/>
      <c r="L16" s="58" t="s">
        <v>17</v>
      </c>
      <c r="M16" s="58">
        <v>700</v>
      </c>
      <c r="N16" s="59">
        <v>479</v>
      </c>
      <c r="O16" s="59">
        <v>289</v>
      </c>
      <c r="P16" s="60">
        <f t="shared" si="1"/>
        <v>0.60334029227557406</v>
      </c>
      <c r="Q16" s="59"/>
      <c r="R16" s="59"/>
      <c r="S16" s="59">
        <v>32.01</v>
      </c>
      <c r="U16" s="34"/>
      <c r="V16" s="34"/>
    </row>
    <row r="17" spans="1:22" ht="15.75" x14ac:dyDescent="0.25">
      <c r="A17" s="209" t="s">
        <v>48</v>
      </c>
      <c r="B17" s="209"/>
      <c r="C17" s="71">
        <f>C13-D13</f>
        <v>14</v>
      </c>
      <c r="L17" s="22" t="s">
        <v>10</v>
      </c>
      <c r="M17" s="18"/>
      <c r="N17" s="18"/>
      <c r="O17" s="18"/>
      <c r="P17" s="23" t="e">
        <f t="shared" si="1"/>
        <v>#DIV/0!</v>
      </c>
      <c r="Q17" s="18"/>
      <c r="R17" s="18"/>
      <c r="S17" s="19"/>
      <c r="U17" s="34"/>
      <c r="V17" s="34"/>
    </row>
    <row r="18" spans="1:22" ht="15.75" x14ac:dyDescent="0.25">
      <c r="L18" s="22" t="s">
        <v>9</v>
      </c>
      <c r="M18" s="43"/>
      <c r="N18" s="43">
        <v>4</v>
      </c>
      <c r="O18" s="43">
        <v>4</v>
      </c>
      <c r="P18" s="23">
        <f t="shared" si="1"/>
        <v>1</v>
      </c>
      <c r="Q18" s="43">
        <v>52</v>
      </c>
      <c r="R18" s="43">
        <v>34</v>
      </c>
      <c r="S18" s="19">
        <v>44</v>
      </c>
      <c r="U18" s="34"/>
      <c r="V18" s="34"/>
    </row>
    <row r="19" spans="1:22" ht="15.75" x14ac:dyDescent="0.25">
      <c r="L19" s="209" t="s">
        <v>48</v>
      </c>
      <c r="M19" s="209"/>
      <c r="N19" s="71">
        <f>N15-O15</f>
        <v>2</v>
      </c>
      <c r="U19" s="34"/>
      <c r="V19" s="34"/>
    </row>
    <row r="20" spans="1:22" x14ac:dyDescent="0.25">
      <c r="U20" s="34"/>
      <c r="V20" s="34"/>
    </row>
    <row r="21" spans="1:22" ht="30.75" customHeight="1" x14ac:dyDescent="0.25">
      <c r="A21" s="110" t="s">
        <v>0</v>
      </c>
      <c r="B21" s="155" t="s">
        <v>72</v>
      </c>
      <c r="C21" s="147" t="s">
        <v>42</v>
      </c>
      <c r="D21" s="147" t="s">
        <v>43</v>
      </c>
      <c r="E21" s="147" t="s">
        <v>44</v>
      </c>
      <c r="F21" s="147" t="s">
        <v>45</v>
      </c>
      <c r="G21" s="147" t="s">
        <v>46</v>
      </c>
      <c r="H21" s="147" t="s">
        <v>30</v>
      </c>
      <c r="I21" s="147" t="s">
        <v>31</v>
      </c>
      <c r="J21" s="148" t="s">
        <v>32</v>
      </c>
      <c r="U21" s="34"/>
      <c r="V21" s="34"/>
    </row>
    <row r="22" spans="1:22" x14ac:dyDescent="0.25">
      <c r="A22" s="106" t="s">
        <v>15</v>
      </c>
      <c r="B22" s="111">
        <v>0</v>
      </c>
      <c r="C22" s="112">
        <v>0</v>
      </c>
      <c r="D22" s="112">
        <v>3</v>
      </c>
      <c r="E22" s="112">
        <v>3</v>
      </c>
      <c r="F22" s="112">
        <v>4</v>
      </c>
      <c r="G22" s="112">
        <v>5</v>
      </c>
      <c r="H22" s="112">
        <v>4</v>
      </c>
      <c r="I22" s="112">
        <v>0</v>
      </c>
      <c r="J22" s="106">
        <v>0</v>
      </c>
      <c r="K22" s="34">
        <f>SUM(B22:J22)</f>
        <v>19</v>
      </c>
      <c r="U22" s="34"/>
      <c r="V22" s="34"/>
    </row>
    <row r="23" spans="1:22" ht="43.5" x14ac:dyDescent="0.25">
      <c r="A23" s="106" t="s">
        <v>2</v>
      </c>
      <c r="B23" s="113">
        <v>1</v>
      </c>
      <c r="C23" s="114">
        <v>4</v>
      </c>
      <c r="D23" s="114">
        <v>1</v>
      </c>
      <c r="E23" s="114">
        <v>4</v>
      </c>
      <c r="F23" s="114">
        <v>6</v>
      </c>
      <c r="G23" s="114">
        <v>1</v>
      </c>
      <c r="H23" s="114">
        <v>2</v>
      </c>
      <c r="I23" s="114">
        <v>0</v>
      </c>
      <c r="J23" s="106">
        <v>0</v>
      </c>
      <c r="K23" s="34">
        <f>SUM(B23:J23)</f>
        <v>19</v>
      </c>
      <c r="L23" s="110" t="s">
        <v>0</v>
      </c>
      <c r="M23" s="155" t="s">
        <v>72</v>
      </c>
      <c r="N23" s="147" t="s">
        <v>42</v>
      </c>
      <c r="O23" s="147" t="s">
        <v>43</v>
      </c>
      <c r="P23" s="147" t="s">
        <v>44</v>
      </c>
      <c r="Q23" s="147" t="s">
        <v>45</v>
      </c>
      <c r="R23" s="147" t="s">
        <v>46</v>
      </c>
      <c r="S23" s="147" t="s">
        <v>30</v>
      </c>
      <c r="T23" s="147" t="s">
        <v>31</v>
      </c>
      <c r="U23" s="148" t="s">
        <v>32</v>
      </c>
      <c r="V23" s="34"/>
    </row>
    <row r="24" spans="1:22" x14ac:dyDescent="0.25">
      <c r="A24" s="106" t="s">
        <v>3</v>
      </c>
      <c r="B24" s="113">
        <v>1</v>
      </c>
      <c r="C24" s="114">
        <v>1</v>
      </c>
      <c r="D24" s="114">
        <v>2</v>
      </c>
      <c r="E24" s="114">
        <v>0</v>
      </c>
      <c r="F24" s="114">
        <v>2</v>
      </c>
      <c r="G24" s="114">
        <v>2</v>
      </c>
      <c r="H24" s="114">
        <v>1</v>
      </c>
      <c r="I24" s="114">
        <v>1</v>
      </c>
      <c r="J24" s="106">
        <v>0</v>
      </c>
      <c r="K24" s="34">
        <f t="shared" ref="K24:K29" si="2">SUM(B24:J24)</f>
        <v>10</v>
      </c>
      <c r="L24" s="106" t="s">
        <v>15</v>
      </c>
      <c r="M24" s="111"/>
      <c r="N24" s="112"/>
      <c r="O24" s="112"/>
      <c r="P24" s="112"/>
      <c r="Q24" s="112"/>
      <c r="R24" s="112"/>
      <c r="S24" s="112"/>
      <c r="T24" s="112"/>
      <c r="U24" s="106"/>
      <c r="V24" s="34">
        <f>SUM(M24:U24)</f>
        <v>0</v>
      </c>
    </row>
    <row r="25" spans="1:22" x14ac:dyDescent="0.25">
      <c r="A25" s="106" t="s">
        <v>4</v>
      </c>
      <c r="B25" s="113">
        <v>3</v>
      </c>
      <c r="C25" s="114">
        <v>1</v>
      </c>
      <c r="D25" s="114">
        <v>3</v>
      </c>
      <c r="E25" s="114">
        <v>5</v>
      </c>
      <c r="F25" s="114">
        <v>10</v>
      </c>
      <c r="G25" s="114">
        <v>8</v>
      </c>
      <c r="H25" s="114">
        <v>0</v>
      </c>
      <c r="I25" s="114">
        <v>0</v>
      </c>
      <c r="J25" s="106">
        <v>0</v>
      </c>
      <c r="K25" s="34">
        <f t="shared" si="2"/>
        <v>30</v>
      </c>
      <c r="L25" s="106" t="s">
        <v>2</v>
      </c>
      <c r="M25" s="113"/>
      <c r="N25" s="114"/>
      <c r="O25" s="114"/>
      <c r="P25" s="114"/>
      <c r="Q25" s="114"/>
      <c r="R25" s="114"/>
      <c r="S25" s="114"/>
      <c r="T25" s="114"/>
      <c r="U25" s="106"/>
      <c r="V25" s="34">
        <f>SUM(M25:U25)</f>
        <v>0</v>
      </c>
    </row>
    <row r="26" spans="1:22" x14ac:dyDescent="0.25">
      <c r="A26" s="106" t="s">
        <v>5</v>
      </c>
      <c r="B26" s="113">
        <v>1</v>
      </c>
      <c r="C26" s="114">
        <v>1</v>
      </c>
      <c r="D26" s="114">
        <v>3</v>
      </c>
      <c r="E26" s="114">
        <v>1</v>
      </c>
      <c r="F26" s="114">
        <v>3</v>
      </c>
      <c r="G26" s="114">
        <v>1</v>
      </c>
      <c r="H26" s="114">
        <v>0</v>
      </c>
      <c r="I26" s="114">
        <v>0</v>
      </c>
      <c r="J26" s="106">
        <v>0</v>
      </c>
      <c r="K26" s="34">
        <f t="shared" si="2"/>
        <v>10</v>
      </c>
      <c r="L26" s="106" t="s">
        <v>3</v>
      </c>
      <c r="M26" s="113"/>
      <c r="N26" s="114"/>
      <c r="O26" s="114"/>
      <c r="P26" s="114"/>
      <c r="Q26" s="114"/>
      <c r="R26" s="114"/>
      <c r="S26" s="114"/>
      <c r="T26" s="114"/>
      <c r="U26" s="106"/>
      <c r="V26" s="34">
        <f t="shared" ref="V26:V31" si="3">SUM(M26:U26)</f>
        <v>0</v>
      </c>
    </row>
    <row r="27" spans="1:22" x14ac:dyDescent="0.25">
      <c r="A27" s="106" t="s">
        <v>6</v>
      </c>
      <c r="B27" s="162"/>
      <c r="C27" s="163"/>
      <c r="D27" s="163"/>
      <c r="E27" s="163"/>
      <c r="F27" s="163"/>
      <c r="G27" s="163"/>
      <c r="H27" s="163"/>
      <c r="I27" s="163"/>
      <c r="J27" s="193"/>
      <c r="K27" s="34">
        <f t="shared" si="2"/>
        <v>0</v>
      </c>
      <c r="L27" s="106" t="s">
        <v>4</v>
      </c>
      <c r="M27" s="113">
        <v>1</v>
      </c>
      <c r="N27" s="114">
        <v>0</v>
      </c>
      <c r="O27" s="114">
        <v>0</v>
      </c>
      <c r="P27" s="114">
        <v>1</v>
      </c>
      <c r="Q27" s="114">
        <v>0</v>
      </c>
      <c r="R27" s="114">
        <v>0</v>
      </c>
      <c r="S27" s="114">
        <v>0</v>
      </c>
      <c r="T27" s="114">
        <v>0</v>
      </c>
      <c r="U27" s="106">
        <v>0</v>
      </c>
      <c r="V27" s="34">
        <f t="shared" si="3"/>
        <v>2</v>
      </c>
    </row>
    <row r="28" spans="1:22" x14ac:dyDescent="0.25">
      <c r="A28" s="106" t="s">
        <v>7</v>
      </c>
      <c r="B28" s="113">
        <v>3</v>
      </c>
      <c r="C28" s="114">
        <v>3</v>
      </c>
      <c r="D28" s="114">
        <v>0</v>
      </c>
      <c r="E28" s="114">
        <v>1</v>
      </c>
      <c r="F28" s="114">
        <v>2</v>
      </c>
      <c r="G28" s="114">
        <v>1</v>
      </c>
      <c r="H28" s="114">
        <v>0</v>
      </c>
      <c r="I28" s="114">
        <v>0</v>
      </c>
      <c r="J28" s="106">
        <v>0</v>
      </c>
      <c r="K28" s="34">
        <f t="shared" si="2"/>
        <v>10</v>
      </c>
      <c r="L28" s="106" t="s">
        <v>5</v>
      </c>
      <c r="M28" s="113"/>
      <c r="N28" s="114"/>
      <c r="O28" s="114"/>
      <c r="P28" s="114"/>
      <c r="Q28" s="114"/>
      <c r="R28" s="114"/>
      <c r="S28" s="114"/>
      <c r="T28" s="114"/>
      <c r="U28" s="106"/>
      <c r="V28" s="34">
        <f t="shared" si="3"/>
        <v>0</v>
      </c>
    </row>
    <row r="29" spans="1:22" x14ac:dyDescent="0.25">
      <c r="A29" s="106" t="s">
        <v>77</v>
      </c>
      <c r="B29" s="113">
        <v>5</v>
      </c>
      <c r="C29" s="114">
        <v>0</v>
      </c>
      <c r="D29" s="114">
        <v>2</v>
      </c>
      <c r="E29" s="114">
        <v>0</v>
      </c>
      <c r="F29" s="114">
        <v>0</v>
      </c>
      <c r="G29" s="114">
        <v>2</v>
      </c>
      <c r="H29" s="114">
        <v>0</v>
      </c>
      <c r="I29" s="114">
        <v>0</v>
      </c>
      <c r="J29" s="106">
        <v>0</v>
      </c>
      <c r="K29" s="34">
        <f t="shared" si="2"/>
        <v>9</v>
      </c>
      <c r="L29" s="106" t="s">
        <v>6</v>
      </c>
      <c r="M29" s="162"/>
      <c r="N29" s="163"/>
      <c r="O29" s="163"/>
      <c r="P29" s="163"/>
      <c r="Q29" s="163"/>
      <c r="R29" s="163"/>
      <c r="S29" s="163"/>
      <c r="T29" s="163"/>
      <c r="U29" s="193"/>
      <c r="V29" s="34">
        <f t="shared" si="3"/>
        <v>0</v>
      </c>
    </row>
    <row r="30" spans="1:22" x14ac:dyDescent="0.25">
      <c r="A30" s="128" t="s">
        <v>34</v>
      </c>
      <c r="B30" s="117">
        <f>SUM(B22:B29)</f>
        <v>14</v>
      </c>
      <c r="C30" s="118">
        <f t="shared" ref="C30:K30" si="4">SUM(C22:C29)</f>
        <v>10</v>
      </c>
      <c r="D30" s="118">
        <f t="shared" si="4"/>
        <v>14</v>
      </c>
      <c r="E30" s="118">
        <f t="shared" si="4"/>
        <v>14</v>
      </c>
      <c r="F30" s="118">
        <f t="shared" si="4"/>
        <v>27</v>
      </c>
      <c r="G30" s="118">
        <f t="shared" si="4"/>
        <v>20</v>
      </c>
      <c r="H30" s="118">
        <f t="shared" si="4"/>
        <v>7</v>
      </c>
      <c r="I30" s="118">
        <f t="shared" si="4"/>
        <v>1</v>
      </c>
      <c r="J30" s="128">
        <f t="shared" si="4"/>
        <v>0</v>
      </c>
      <c r="K30" s="114">
        <f t="shared" si="4"/>
        <v>107</v>
      </c>
      <c r="L30" s="106" t="s">
        <v>7</v>
      </c>
      <c r="M30" s="113"/>
      <c r="N30" s="114"/>
      <c r="O30" s="114"/>
      <c r="P30" s="114"/>
      <c r="Q30" s="114"/>
      <c r="R30" s="114"/>
      <c r="S30" s="114"/>
      <c r="T30" s="114"/>
      <c r="U30" s="106"/>
      <c r="V30" s="34">
        <f t="shared" si="3"/>
        <v>0</v>
      </c>
    </row>
    <row r="31" spans="1:22" s="68" customFormat="1" x14ac:dyDescent="0.25">
      <c r="A31" s="119" t="s">
        <v>47</v>
      </c>
      <c r="B31" s="154">
        <f>B30*100/C13</f>
        <v>13.084112149532711</v>
      </c>
      <c r="C31" s="154">
        <f>C30*100/C13</f>
        <v>9.3457943925233646</v>
      </c>
      <c r="D31" s="154">
        <f>D30*100/C13</f>
        <v>13.084112149532711</v>
      </c>
      <c r="E31" s="154">
        <f>E30*100/C13</f>
        <v>13.084112149532711</v>
      </c>
      <c r="F31" s="154">
        <f>F30*100/C13</f>
        <v>25.233644859813083</v>
      </c>
      <c r="G31" s="154">
        <f>G30*100/C13</f>
        <v>18.691588785046729</v>
      </c>
      <c r="H31" s="154">
        <f>H30*100/C13</f>
        <v>6.5420560747663554</v>
      </c>
      <c r="I31" s="154">
        <f>I30*100/C13</f>
        <v>0.93457943925233644</v>
      </c>
      <c r="J31" s="154">
        <f>J30*100/C13</f>
        <v>0</v>
      </c>
      <c r="K31" s="67"/>
      <c r="L31" s="106" t="s">
        <v>77</v>
      </c>
      <c r="M31" s="113">
        <v>1</v>
      </c>
      <c r="N31" s="114">
        <v>0</v>
      </c>
      <c r="O31" s="114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106">
        <v>0</v>
      </c>
      <c r="V31" s="34">
        <f t="shared" si="3"/>
        <v>1</v>
      </c>
    </row>
    <row r="32" spans="1:22" x14ac:dyDescent="0.25">
      <c r="L32" s="128" t="s">
        <v>34</v>
      </c>
      <c r="M32" s="117">
        <f>SUM(M24:M31)</f>
        <v>2</v>
      </c>
      <c r="N32" s="118">
        <f t="shared" ref="N32:V32" si="5">SUM(N24:N31)</f>
        <v>0</v>
      </c>
      <c r="O32" s="118">
        <f t="shared" si="5"/>
        <v>0</v>
      </c>
      <c r="P32" s="118">
        <f t="shared" si="5"/>
        <v>1</v>
      </c>
      <c r="Q32" s="118">
        <f t="shared" si="5"/>
        <v>0</v>
      </c>
      <c r="R32" s="118">
        <f t="shared" si="5"/>
        <v>0</v>
      </c>
      <c r="S32" s="118">
        <f t="shared" si="5"/>
        <v>0</v>
      </c>
      <c r="T32" s="118">
        <f t="shared" si="5"/>
        <v>0</v>
      </c>
      <c r="U32" s="128">
        <f t="shared" si="5"/>
        <v>0</v>
      </c>
      <c r="V32" s="114">
        <f t="shared" si="5"/>
        <v>3</v>
      </c>
    </row>
    <row r="35" spans="1:8" ht="15.75" x14ac:dyDescent="0.25">
      <c r="A35" s="208" t="s">
        <v>23</v>
      </c>
      <c r="B35" s="208"/>
      <c r="C35" s="208"/>
      <c r="D35" s="21" t="s">
        <v>79</v>
      </c>
      <c r="E35" s="14"/>
      <c r="F35" s="14"/>
      <c r="G35" s="14"/>
    </row>
    <row r="36" spans="1:8" ht="15.75" x14ac:dyDescent="0.25">
      <c r="A36" s="41" t="s">
        <v>12</v>
      </c>
      <c r="B36" s="41"/>
      <c r="C36" s="41">
        <v>27</v>
      </c>
      <c r="D36" s="5"/>
      <c r="E36" s="5"/>
      <c r="F36" s="5"/>
      <c r="G36" s="5"/>
    </row>
    <row r="37" spans="1:8" ht="47.25" x14ac:dyDescent="0.25">
      <c r="A37" s="6" t="s">
        <v>0</v>
      </c>
      <c r="B37" s="6" t="s">
        <v>1</v>
      </c>
      <c r="C37" s="6" t="s">
        <v>24</v>
      </c>
      <c r="D37" s="6" t="s">
        <v>25</v>
      </c>
      <c r="E37" s="6" t="s">
        <v>26</v>
      </c>
      <c r="F37" s="6" t="s">
        <v>13</v>
      </c>
      <c r="G37" s="6" t="s">
        <v>14</v>
      </c>
      <c r="H37" s="6" t="s">
        <v>27</v>
      </c>
    </row>
    <row r="38" spans="1:8" ht="15.75" x14ac:dyDescent="0.25">
      <c r="A38" s="7" t="s">
        <v>15</v>
      </c>
      <c r="B38" s="7">
        <v>19</v>
      </c>
      <c r="C38" s="7">
        <v>19</v>
      </c>
      <c r="D38" s="7">
        <v>19</v>
      </c>
      <c r="E38" s="9">
        <f t="shared" ref="E38:E49" si="6">D38/C38</f>
        <v>1</v>
      </c>
      <c r="F38" s="7">
        <v>80</v>
      </c>
      <c r="G38" s="7">
        <v>34</v>
      </c>
      <c r="H38" s="7">
        <v>58</v>
      </c>
    </row>
    <row r="39" spans="1:8" ht="15.75" x14ac:dyDescent="0.25">
      <c r="A39" s="7" t="s">
        <v>2</v>
      </c>
      <c r="B39" s="7">
        <v>18</v>
      </c>
      <c r="C39" s="7">
        <v>18</v>
      </c>
      <c r="D39" s="7">
        <v>18</v>
      </c>
      <c r="E39" s="9">
        <f t="shared" si="6"/>
        <v>1</v>
      </c>
      <c r="F39" s="7">
        <v>78</v>
      </c>
      <c r="G39" s="7">
        <v>17</v>
      </c>
      <c r="H39" s="7">
        <v>47</v>
      </c>
    </row>
    <row r="40" spans="1:8" ht="15.75" x14ac:dyDescent="0.25">
      <c r="A40" s="7" t="s">
        <v>3</v>
      </c>
      <c r="B40" s="7">
        <v>9</v>
      </c>
      <c r="C40" s="7">
        <v>9</v>
      </c>
      <c r="D40" s="7">
        <v>9</v>
      </c>
      <c r="E40" s="9">
        <f t="shared" si="6"/>
        <v>1</v>
      </c>
      <c r="F40" s="7">
        <v>84</v>
      </c>
      <c r="G40" s="7">
        <v>22</v>
      </c>
      <c r="H40" s="7">
        <v>54</v>
      </c>
    </row>
    <row r="41" spans="1:8" ht="15.75" x14ac:dyDescent="0.25">
      <c r="A41" s="7" t="s">
        <v>4</v>
      </c>
      <c r="B41" s="7">
        <v>29</v>
      </c>
      <c r="C41" s="7">
        <v>29</v>
      </c>
      <c r="D41" s="7">
        <v>28</v>
      </c>
      <c r="E41" s="9">
        <f t="shared" si="6"/>
        <v>0.96551724137931039</v>
      </c>
      <c r="F41" s="7">
        <v>68</v>
      </c>
      <c r="G41" s="7">
        <v>17</v>
      </c>
      <c r="H41" s="7">
        <v>42</v>
      </c>
    </row>
    <row r="42" spans="1:8" ht="15.75" x14ac:dyDescent="0.25">
      <c r="A42" s="7" t="s">
        <v>5</v>
      </c>
      <c r="B42" s="7">
        <v>9</v>
      </c>
      <c r="C42" s="7">
        <v>9</v>
      </c>
      <c r="D42" s="7">
        <v>9</v>
      </c>
      <c r="E42" s="9">
        <f t="shared" si="6"/>
        <v>1</v>
      </c>
      <c r="F42" s="7">
        <v>66</v>
      </c>
      <c r="G42" s="7">
        <v>22</v>
      </c>
      <c r="H42" s="7">
        <v>42</v>
      </c>
    </row>
    <row r="43" spans="1:8" ht="15.75" x14ac:dyDescent="0.25">
      <c r="A43" s="7" t="s">
        <v>6</v>
      </c>
      <c r="B43" s="190"/>
      <c r="C43" s="190"/>
      <c r="D43" s="190"/>
      <c r="E43" s="191" t="e">
        <f t="shared" si="6"/>
        <v>#DIV/0!</v>
      </c>
      <c r="F43" s="190"/>
      <c r="G43" s="190"/>
      <c r="H43" s="190"/>
    </row>
    <row r="44" spans="1:8" ht="15.75" x14ac:dyDescent="0.25">
      <c r="A44" s="7" t="s">
        <v>7</v>
      </c>
      <c r="B44" s="7">
        <v>7</v>
      </c>
      <c r="C44" s="7">
        <v>7</v>
      </c>
      <c r="D44" s="7">
        <v>7</v>
      </c>
      <c r="E44" s="9">
        <f t="shared" si="6"/>
        <v>1</v>
      </c>
      <c r="F44" s="7">
        <v>66</v>
      </c>
      <c r="G44" s="7">
        <v>6</v>
      </c>
      <c r="H44" s="7">
        <v>35</v>
      </c>
    </row>
    <row r="45" spans="1:8" ht="15.75" x14ac:dyDescent="0.25">
      <c r="A45" s="7" t="s">
        <v>77</v>
      </c>
      <c r="B45" s="7">
        <v>5</v>
      </c>
      <c r="C45" s="7">
        <v>5</v>
      </c>
      <c r="D45" s="7">
        <v>4</v>
      </c>
      <c r="E45" s="9">
        <f t="shared" si="6"/>
        <v>0.8</v>
      </c>
      <c r="F45" s="7">
        <v>68</v>
      </c>
      <c r="G45" s="7">
        <v>17</v>
      </c>
      <c r="H45" s="7">
        <v>25</v>
      </c>
    </row>
    <row r="46" spans="1:8" ht="15.75" x14ac:dyDescent="0.25">
      <c r="A46" s="11" t="s">
        <v>16</v>
      </c>
      <c r="B46" s="11">
        <f>SUM(B38:B45)</f>
        <v>96</v>
      </c>
      <c r="C46" s="11">
        <f>SUM(C38:C45)</f>
        <v>96</v>
      </c>
      <c r="D46" s="11">
        <f>SUM(D38:D45)</f>
        <v>94</v>
      </c>
      <c r="E46" s="20">
        <f t="shared" si="6"/>
        <v>0.97916666666666663</v>
      </c>
      <c r="F46" s="1">
        <f>MAX(F38:F45)</f>
        <v>84</v>
      </c>
      <c r="G46" s="26">
        <f>MIN(G38:G45)</f>
        <v>6</v>
      </c>
      <c r="H46" s="26">
        <f>AVERAGE(H38:H45)</f>
        <v>43.285714285714285</v>
      </c>
    </row>
    <row r="47" spans="1:8" ht="15.75" x14ac:dyDescent="0.25">
      <c r="A47" s="58" t="s">
        <v>17</v>
      </c>
      <c r="B47" s="58">
        <v>5813</v>
      </c>
      <c r="C47" s="59">
        <v>5777</v>
      </c>
      <c r="D47" s="59">
        <v>4999</v>
      </c>
      <c r="E47" s="60">
        <f t="shared" si="6"/>
        <v>0.86532802492643246</v>
      </c>
      <c r="F47" s="59">
        <v>100</v>
      </c>
      <c r="G47" s="59"/>
      <c r="H47" s="59">
        <v>49.13</v>
      </c>
    </row>
    <row r="48" spans="1:8" ht="15.75" x14ac:dyDescent="0.25">
      <c r="A48" s="22" t="s">
        <v>10</v>
      </c>
      <c r="B48" s="18">
        <v>2</v>
      </c>
      <c r="C48" s="18">
        <v>0</v>
      </c>
      <c r="D48" s="18"/>
      <c r="E48" s="23" t="e">
        <f t="shared" si="6"/>
        <v>#DIV/0!</v>
      </c>
      <c r="F48" s="18"/>
      <c r="G48" s="18"/>
      <c r="H48" s="19"/>
    </row>
    <row r="49" spans="1:8" ht="15.75" x14ac:dyDescent="0.25">
      <c r="A49" s="22" t="s">
        <v>9</v>
      </c>
      <c r="B49" s="43"/>
      <c r="C49" s="43"/>
      <c r="D49" s="43"/>
      <c r="E49" s="23" t="e">
        <f t="shared" si="6"/>
        <v>#DIV/0!</v>
      </c>
      <c r="F49" s="43"/>
      <c r="G49" s="43"/>
      <c r="H49" s="19"/>
    </row>
    <row r="50" spans="1:8" ht="15.75" x14ac:dyDescent="0.25">
      <c r="A50" s="209" t="s">
        <v>48</v>
      </c>
      <c r="B50" s="209"/>
      <c r="C50" s="71">
        <f>C46-D46</f>
        <v>2</v>
      </c>
    </row>
  </sheetData>
  <mergeCells count="6">
    <mergeCell ref="A50:B50"/>
    <mergeCell ref="A2:C2"/>
    <mergeCell ref="A17:B17"/>
    <mergeCell ref="L4:N4"/>
    <mergeCell ref="L19:M19"/>
    <mergeCell ref="A35:C35"/>
  </mergeCells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V17"/>
  <sheetViews>
    <sheetView zoomScaleNormal="100" workbookViewId="0">
      <selection activeCell="O18" sqref="O18"/>
    </sheetView>
  </sheetViews>
  <sheetFormatPr defaultRowHeight="15" x14ac:dyDescent="0.25"/>
  <cols>
    <col min="1" max="1" width="16.7109375" customWidth="1"/>
    <col min="2" max="2" width="10.140625" customWidth="1"/>
    <col min="3" max="3" width="12.85546875" customWidth="1"/>
    <col min="4" max="4" width="11.140625" customWidth="1"/>
    <col min="5" max="5" width="12.42578125" customWidth="1"/>
    <col min="6" max="6" width="10.7109375" customWidth="1"/>
    <col min="7" max="7" width="11" customWidth="1"/>
    <col min="8" max="8" width="11.28515625" customWidth="1"/>
    <col min="9" max="9" width="10.85546875" customWidth="1"/>
    <col min="10" max="10" width="15.85546875" style="34" customWidth="1"/>
    <col min="11" max="11" width="9.140625" style="34" customWidth="1"/>
    <col min="12" max="12" width="9.7109375" style="34" customWidth="1"/>
    <col min="13" max="13" width="11" style="34" customWidth="1"/>
    <col min="14" max="14" width="15.85546875" style="34" customWidth="1"/>
    <col min="15" max="15" width="10.5703125" style="34" customWidth="1"/>
    <col min="16" max="18" width="9.140625" style="34"/>
    <col min="19" max="19" width="14.42578125" style="34" customWidth="1"/>
    <col min="20" max="22" width="9.140625" style="34"/>
  </cols>
  <sheetData>
    <row r="2" spans="1:22" ht="15.75" x14ac:dyDescent="0.25">
      <c r="A2" s="208" t="s">
        <v>76</v>
      </c>
      <c r="B2" s="208"/>
      <c r="C2" s="208"/>
      <c r="D2" s="21">
        <v>44713</v>
      </c>
      <c r="E2" s="14"/>
      <c r="F2" s="14"/>
      <c r="G2" s="14"/>
      <c r="J2" s="208" t="s">
        <v>76</v>
      </c>
      <c r="K2" s="208"/>
      <c r="L2" s="208"/>
      <c r="M2" s="21">
        <v>45103</v>
      </c>
      <c r="N2" s="14"/>
      <c r="O2" s="14"/>
      <c r="P2" s="14"/>
      <c r="Q2"/>
    </row>
    <row r="3" spans="1:22" ht="15.75" x14ac:dyDescent="0.25">
      <c r="A3" s="41" t="s">
        <v>12</v>
      </c>
      <c r="B3" s="41"/>
      <c r="C3" s="41"/>
      <c r="D3" s="5"/>
      <c r="E3" s="5"/>
      <c r="F3" s="5"/>
      <c r="G3" s="5"/>
      <c r="J3" s="41" t="s">
        <v>12</v>
      </c>
      <c r="K3" s="41"/>
      <c r="L3" s="41"/>
      <c r="M3" s="5"/>
      <c r="N3" s="5"/>
      <c r="O3" s="5"/>
      <c r="P3" s="5"/>
      <c r="Q3"/>
    </row>
    <row r="4" spans="1:22" ht="78.75" x14ac:dyDescent="0.25">
      <c r="A4" s="6" t="s">
        <v>0</v>
      </c>
      <c r="B4" s="6" t="s">
        <v>1</v>
      </c>
      <c r="C4" s="6" t="s">
        <v>24</v>
      </c>
      <c r="D4" s="6" t="s">
        <v>25</v>
      </c>
      <c r="E4" s="6" t="s">
        <v>26</v>
      </c>
      <c r="F4" s="6" t="s">
        <v>13</v>
      </c>
      <c r="G4" s="6" t="s">
        <v>14</v>
      </c>
      <c r="H4" s="6" t="s">
        <v>27</v>
      </c>
      <c r="J4" s="6" t="s">
        <v>0</v>
      </c>
      <c r="K4" s="6" t="s">
        <v>1</v>
      </c>
      <c r="L4" s="6" t="s">
        <v>24</v>
      </c>
      <c r="M4" s="6" t="s">
        <v>25</v>
      </c>
      <c r="N4" s="6" t="s">
        <v>26</v>
      </c>
      <c r="O4" s="6" t="s">
        <v>13</v>
      </c>
      <c r="P4" s="6" t="s">
        <v>14</v>
      </c>
      <c r="Q4" s="6" t="s">
        <v>27</v>
      </c>
    </row>
    <row r="5" spans="1:22" ht="18.75" x14ac:dyDescent="0.3">
      <c r="A5" s="7" t="s">
        <v>15</v>
      </c>
      <c r="B5" s="156">
        <v>21</v>
      </c>
      <c r="C5" s="35">
        <v>21</v>
      </c>
      <c r="D5" s="35">
        <v>21</v>
      </c>
      <c r="E5" s="157">
        <f>D5/C5</f>
        <v>1</v>
      </c>
      <c r="F5" s="158">
        <v>21</v>
      </c>
      <c r="G5" s="35">
        <v>9</v>
      </c>
      <c r="H5" s="75">
        <v>16</v>
      </c>
      <c r="J5" s="7" t="s">
        <v>15</v>
      </c>
      <c r="K5" s="156"/>
      <c r="L5" s="35"/>
      <c r="M5" s="35"/>
      <c r="N5" s="157" t="e">
        <f>M5/L5</f>
        <v>#DIV/0!</v>
      </c>
      <c r="O5" s="158"/>
      <c r="P5" s="35"/>
      <c r="Q5" s="75"/>
      <c r="S5" s="46"/>
      <c r="T5" s="47"/>
      <c r="U5" s="47"/>
      <c r="V5" s="47"/>
    </row>
    <row r="6" spans="1:22" ht="18.75" x14ac:dyDescent="0.3">
      <c r="A6" s="7" t="s">
        <v>2</v>
      </c>
      <c r="B6" s="35">
        <v>20</v>
      </c>
      <c r="C6" s="35">
        <v>20</v>
      </c>
      <c r="D6" s="35">
        <v>20</v>
      </c>
      <c r="E6" s="157">
        <f t="shared" ref="E6:E12" si="0">D6/C6</f>
        <v>1</v>
      </c>
      <c r="F6" s="35">
        <v>21</v>
      </c>
      <c r="G6" s="35">
        <v>7</v>
      </c>
      <c r="H6" s="76">
        <v>16</v>
      </c>
      <c r="J6" s="7" t="s">
        <v>2</v>
      </c>
      <c r="K6" s="35"/>
      <c r="L6" s="35">
        <v>1</v>
      </c>
      <c r="M6" s="35">
        <v>1</v>
      </c>
      <c r="N6" s="157">
        <f t="shared" ref="N6:N16" si="1">M6/L6</f>
        <v>1</v>
      </c>
      <c r="O6" s="35">
        <v>13</v>
      </c>
      <c r="P6" s="35">
        <v>13</v>
      </c>
      <c r="Q6" s="76">
        <v>13</v>
      </c>
      <c r="S6" s="48"/>
      <c r="T6" s="47"/>
      <c r="U6" s="47"/>
      <c r="V6" s="47"/>
    </row>
    <row r="7" spans="1:22" ht="18.75" x14ac:dyDescent="0.3">
      <c r="A7" s="7" t="s">
        <v>3</v>
      </c>
      <c r="B7" s="35">
        <v>12</v>
      </c>
      <c r="C7" s="35">
        <v>12</v>
      </c>
      <c r="D7" s="35">
        <v>12</v>
      </c>
      <c r="E7" s="157">
        <f t="shared" si="0"/>
        <v>1</v>
      </c>
      <c r="F7" s="35">
        <v>20</v>
      </c>
      <c r="G7" s="36">
        <v>11</v>
      </c>
      <c r="H7" s="76">
        <v>15</v>
      </c>
      <c r="J7" s="7" t="s">
        <v>3</v>
      </c>
      <c r="K7" s="35"/>
      <c r="L7" s="35">
        <v>1</v>
      </c>
      <c r="M7" s="35">
        <v>1</v>
      </c>
      <c r="N7" s="157">
        <f t="shared" si="1"/>
        <v>1</v>
      </c>
      <c r="O7" s="35">
        <v>15</v>
      </c>
      <c r="P7" s="36">
        <v>15</v>
      </c>
      <c r="Q7" s="76">
        <v>15</v>
      </c>
      <c r="S7" s="48"/>
      <c r="T7" s="47"/>
      <c r="U7" s="47"/>
      <c r="V7" s="47"/>
    </row>
    <row r="8" spans="1:22" ht="18.75" x14ac:dyDescent="0.3">
      <c r="A8" s="7" t="s">
        <v>4</v>
      </c>
      <c r="B8" s="35">
        <v>16</v>
      </c>
      <c r="C8" s="35">
        <v>16</v>
      </c>
      <c r="D8" s="35">
        <v>16</v>
      </c>
      <c r="E8" s="157">
        <f t="shared" si="0"/>
        <v>1</v>
      </c>
      <c r="F8" s="36">
        <v>19</v>
      </c>
      <c r="G8" s="35">
        <v>10</v>
      </c>
      <c r="H8" s="76">
        <v>15</v>
      </c>
      <c r="J8" s="7" t="s">
        <v>4</v>
      </c>
      <c r="K8" s="35"/>
      <c r="L8" s="35">
        <v>1</v>
      </c>
      <c r="M8" s="35">
        <v>1</v>
      </c>
      <c r="N8" s="157">
        <f t="shared" si="1"/>
        <v>1</v>
      </c>
      <c r="O8" s="36">
        <v>15</v>
      </c>
      <c r="P8" s="35">
        <v>15</v>
      </c>
      <c r="Q8" s="76">
        <v>15</v>
      </c>
      <c r="S8" s="48"/>
      <c r="T8" s="47"/>
      <c r="U8" s="47"/>
      <c r="V8" s="47"/>
    </row>
    <row r="9" spans="1:22" ht="18.75" x14ac:dyDescent="0.3">
      <c r="A9" s="7" t="s">
        <v>5</v>
      </c>
      <c r="B9" s="35">
        <v>15</v>
      </c>
      <c r="C9" s="35">
        <v>15</v>
      </c>
      <c r="D9" s="35">
        <v>14</v>
      </c>
      <c r="E9" s="157">
        <f t="shared" si="0"/>
        <v>0.93333333333333335</v>
      </c>
      <c r="F9" s="35">
        <v>21</v>
      </c>
      <c r="G9" s="36">
        <v>5</v>
      </c>
      <c r="H9" s="76">
        <v>14</v>
      </c>
      <c r="J9" s="7" t="s">
        <v>5</v>
      </c>
      <c r="K9" s="35"/>
      <c r="L9" s="35">
        <v>2</v>
      </c>
      <c r="M9" s="35">
        <v>1</v>
      </c>
      <c r="N9" s="157">
        <f t="shared" si="1"/>
        <v>0.5</v>
      </c>
      <c r="O9" s="35">
        <v>9</v>
      </c>
      <c r="P9" s="36">
        <v>3</v>
      </c>
      <c r="Q9" s="76">
        <v>6</v>
      </c>
      <c r="S9" s="48"/>
      <c r="T9" s="47"/>
      <c r="U9" s="47"/>
      <c r="V9" s="47"/>
    </row>
    <row r="10" spans="1:22" ht="18.75" x14ac:dyDescent="0.3">
      <c r="A10" s="7" t="s">
        <v>6</v>
      </c>
      <c r="B10" s="160"/>
      <c r="C10" s="160"/>
      <c r="D10" s="160"/>
      <c r="E10" s="189" t="e">
        <f t="shared" si="0"/>
        <v>#DIV/0!</v>
      </c>
      <c r="F10" s="160"/>
      <c r="G10" s="160"/>
      <c r="H10" s="161"/>
      <c r="J10" s="7" t="s">
        <v>6</v>
      </c>
      <c r="K10" s="160"/>
      <c r="L10" s="160"/>
      <c r="M10" s="160"/>
      <c r="N10" s="189" t="e">
        <f t="shared" si="1"/>
        <v>#DIV/0!</v>
      </c>
      <c r="O10" s="160"/>
      <c r="P10" s="160"/>
      <c r="Q10" s="161"/>
      <c r="S10" s="48"/>
      <c r="T10" s="47"/>
      <c r="U10" s="47"/>
      <c r="V10" s="47"/>
    </row>
    <row r="11" spans="1:22" ht="18.75" x14ac:dyDescent="0.3">
      <c r="A11" s="7" t="s">
        <v>7</v>
      </c>
      <c r="B11" s="35">
        <v>11</v>
      </c>
      <c r="C11" s="35">
        <v>11</v>
      </c>
      <c r="D11" s="35">
        <v>10</v>
      </c>
      <c r="E11" s="157">
        <f t="shared" si="0"/>
        <v>0.90909090909090906</v>
      </c>
      <c r="F11" s="35">
        <v>15</v>
      </c>
      <c r="G11" s="35">
        <v>5</v>
      </c>
      <c r="H11" s="76">
        <v>10</v>
      </c>
      <c r="J11" s="7" t="s">
        <v>7</v>
      </c>
      <c r="K11" s="35"/>
      <c r="L11" s="35">
        <v>4</v>
      </c>
      <c r="M11" s="35">
        <v>2</v>
      </c>
      <c r="N11" s="157">
        <f t="shared" si="1"/>
        <v>0.5</v>
      </c>
      <c r="O11" s="35">
        <v>18</v>
      </c>
      <c r="P11" s="35">
        <v>5</v>
      </c>
      <c r="Q11" s="76">
        <v>13</v>
      </c>
      <c r="S11" s="48"/>
      <c r="T11" s="47"/>
      <c r="U11" s="47"/>
      <c r="V11" s="47"/>
    </row>
    <row r="12" spans="1:22" ht="18.75" x14ac:dyDescent="0.3">
      <c r="A12" s="7" t="s">
        <v>77</v>
      </c>
      <c r="B12" s="36">
        <v>13</v>
      </c>
      <c r="C12" s="36">
        <v>13</v>
      </c>
      <c r="D12" s="36">
        <v>13</v>
      </c>
      <c r="E12" s="157">
        <f t="shared" si="0"/>
        <v>1</v>
      </c>
      <c r="F12" s="36">
        <v>17</v>
      </c>
      <c r="G12" s="36">
        <v>9</v>
      </c>
      <c r="H12" s="75">
        <v>12</v>
      </c>
      <c r="J12" s="7" t="s">
        <v>77</v>
      </c>
      <c r="K12" s="36"/>
      <c r="L12" s="36">
        <v>4</v>
      </c>
      <c r="M12" s="36">
        <v>4</v>
      </c>
      <c r="N12" s="157">
        <f t="shared" si="1"/>
        <v>1</v>
      </c>
      <c r="O12" s="36">
        <v>17</v>
      </c>
      <c r="P12" s="36">
        <v>9</v>
      </c>
      <c r="Q12" s="75">
        <v>13</v>
      </c>
      <c r="S12" s="48"/>
      <c r="T12" s="47"/>
      <c r="U12" s="47"/>
      <c r="V12" s="47"/>
    </row>
    <row r="13" spans="1:22" ht="18.75" x14ac:dyDescent="0.3">
      <c r="A13" s="11" t="s">
        <v>16</v>
      </c>
      <c r="B13" s="77">
        <f>SUM(B5:B12)</f>
        <v>108</v>
      </c>
      <c r="C13" s="77">
        <f>SUM(C5:C12)</f>
        <v>108</v>
      </c>
      <c r="D13" s="77">
        <f>SUM(D5:D12)</f>
        <v>106</v>
      </c>
      <c r="E13" s="78">
        <f t="shared" ref="E13:E16" si="2">D13/C13</f>
        <v>0.98148148148148151</v>
      </c>
      <c r="F13" s="77">
        <f>MAX(F5:F12)</f>
        <v>21</v>
      </c>
      <c r="G13" s="79">
        <f>MIN(G5:G12)</f>
        <v>5</v>
      </c>
      <c r="H13" s="79">
        <f>AVERAGE(H5:H12)</f>
        <v>14</v>
      </c>
      <c r="J13" s="11" t="s">
        <v>16</v>
      </c>
      <c r="K13" s="77">
        <f>SUM(K5:K12)</f>
        <v>0</v>
      </c>
      <c r="L13" s="77">
        <f>SUM(L5:L12)</f>
        <v>13</v>
      </c>
      <c r="M13" s="77">
        <f>SUM(M5:M12)</f>
        <v>10</v>
      </c>
      <c r="N13" s="78">
        <f t="shared" si="1"/>
        <v>0.76923076923076927</v>
      </c>
      <c r="O13" s="77">
        <f>MAX(O5:O12)</f>
        <v>18</v>
      </c>
      <c r="P13" s="79">
        <f>MIN(P5:P12)</f>
        <v>3</v>
      </c>
      <c r="Q13" s="79">
        <f>AVERAGE(Q5:Q12)</f>
        <v>12.5</v>
      </c>
      <c r="S13" s="48"/>
      <c r="T13" s="47"/>
      <c r="U13" s="47"/>
      <c r="V13" s="47"/>
    </row>
    <row r="14" spans="1:22" ht="18.75" x14ac:dyDescent="0.3">
      <c r="A14" s="58" t="s">
        <v>17</v>
      </c>
      <c r="B14" s="80"/>
      <c r="C14" s="80"/>
      <c r="D14" s="80"/>
      <c r="E14" s="81" t="e">
        <f t="shared" si="2"/>
        <v>#DIV/0!</v>
      </c>
      <c r="F14" s="80"/>
      <c r="G14" s="80"/>
      <c r="H14" s="80"/>
      <c r="J14" s="58" t="s">
        <v>17</v>
      </c>
      <c r="K14" s="80">
        <v>766</v>
      </c>
      <c r="L14" s="80">
        <v>744</v>
      </c>
      <c r="M14" s="80">
        <v>573</v>
      </c>
      <c r="N14" s="81">
        <f t="shared" si="1"/>
        <v>0.77016129032258063</v>
      </c>
      <c r="O14" s="80"/>
      <c r="P14" s="80"/>
      <c r="Q14" s="80"/>
      <c r="S14" s="49"/>
      <c r="T14" s="50"/>
      <c r="U14" s="50"/>
      <c r="V14" s="50"/>
    </row>
    <row r="15" spans="1:22" ht="15.75" x14ac:dyDescent="0.25">
      <c r="A15" s="22" t="s">
        <v>10</v>
      </c>
      <c r="B15" s="82"/>
      <c r="C15" s="82"/>
      <c r="D15" s="82"/>
      <c r="E15" s="83" t="e">
        <f t="shared" si="2"/>
        <v>#DIV/0!</v>
      </c>
      <c r="F15" s="82"/>
      <c r="G15" s="82"/>
      <c r="H15" s="84"/>
      <c r="J15" s="22" t="s">
        <v>10</v>
      </c>
      <c r="K15" s="82"/>
      <c r="L15" s="82"/>
      <c r="M15" s="82"/>
      <c r="N15" s="83" t="e">
        <f t="shared" si="1"/>
        <v>#DIV/0!</v>
      </c>
      <c r="O15" s="82"/>
      <c r="P15" s="82"/>
      <c r="Q15" s="84"/>
      <c r="S15" s="51"/>
      <c r="T15" s="51"/>
      <c r="U15" s="51"/>
      <c r="V15" s="51"/>
    </row>
    <row r="16" spans="1:22" ht="15.75" x14ac:dyDescent="0.25">
      <c r="A16" s="22" t="s">
        <v>9</v>
      </c>
      <c r="B16" s="82"/>
      <c r="C16" s="82"/>
      <c r="D16" s="82"/>
      <c r="E16" s="83" t="e">
        <f t="shared" si="2"/>
        <v>#DIV/0!</v>
      </c>
      <c r="F16" s="82"/>
      <c r="G16" s="82"/>
      <c r="H16" s="84"/>
      <c r="J16" s="22" t="s">
        <v>9</v>
      </c>
      <c r="K16" s="82"/>
      <c r="L16" s="82"/>
      <c r="M16" s="82"/>
      <c r="N16" s="83" t="e">
        <f t="shared" si="1"/>
        <v>#DIV/0!</v>
      </c>
      <c r="O16" s="82"/>
      <c r="P16" s="82"/>
      <c r="Q16" s="84"/>
    </row>
    <row r="17" spans="1:17" ht="15.75" x14ac:dyDescent="0.25">
      <c r="A17" s="209" t="s">
        <v>48</v>
      </c>
      <c r="B17" s="209"/>
      <c r="C17" s="71">
        <f>C13-D13</f>
        <v>2</v>
      </c>
      <c r="J17" s="209" t="s">
        <v>48</v>
      </c>
      <c r="K17" s="209"/>
      <c r="L17" s="71">
        <f>L13-M13</f>
        <v>3</v>
      </c>
      <c r="M17"/>
      <c r="N17"/>
      <c r="O17"/>
      <c r="P17"/>
      <c r="Q17"/>
    </row>
  </sheetData>
  <mergeCells count="4">
    <mergeCell ref="A2:C2"/>
    <mergeCell ref="A17:B17"/>
    <mergeCell ref="J2:L2"/>
    <mergeCell ref="J17:K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J30"/>
  <sheetViews>
    <sheetView zoomScaleNormal="100" workbookViewId="0">
      <selection activeCell="B15" sqref="B15"/>
    </sheetView>
  </sheetViews>
  <sheetFormatPr defaultRowHeight="15" x14ac:dyDescent="0.25"/>
  <cols>
    <col min="1" max="1" width="19.85546875" customWidth="1"/>
    <col min="2" max="2" width="12.5703125" customWidth="1"/>
    <col min="3" max="3" width="11.28515625" bestFit="1" customWidth="1"/>
    <col min="5" max="5" width="12.85546875" customWidth="1"/>
    <col min="6" max="6" width="11.28515625" customWidth="1"/>
    <col min="8" max="8" width="12.5703125" customWidth="1"/>
  </cols>
  <sheetData>
    <row r="1" spans="1:8" ht="15.75" x14ac:dyDescent="0.25">
      <c r="A1" s="208" t="s">
        <v>40</v>
      </c>
      <c r="B1" s="208"/>
      <c r="C1" s="28">
        <v>45082</v>
      </c>
      <c r="D1" s="4"/>
      <c r="E1" s="4"/>
      <c r="F1" s="28"/>
      <c r="G1" s="4"/>
    </row>
    <row r="2" spans="1:8" ht="15.75" x14ac:dyDescent="0.25">
      <c r="A2" s="42" t="s">
        <v>12</v>
      </c>
      <c r="B2" s="42"/>
      <c r="C2" s="53">
        <v>36</v>
      </c>
      <c r="D2" s="5"/>
      <c r="E2" s="5"/>
      <c r="F2" s="5"/>
      <c r="G2" s="5"/>
    </row>
    <row r="3" spans="1:8" ht="47.25" x14ac:dyDescent="0.25">
      <c r="A3" s="6" t="s">
        <v>0</v>
      </c>
      <c r="B3" s="6" t="s">
        <v>51</v>
      </c>
      <c r="C3" s="6" t="s">
        <v>24</v>
      </c>
      <c r="D3" s="6" t="s">
        <v>25</v>
      </c>
      <c r="E3" s="6" t="s">
        <v>26</v>
      </c>
      <c r="F3" s="6" t="s">
        <v>13</v>
      </c>
      <c r="G3" s="6" t="s">
        <v>14</v>
      </c>
      <c r="H3" s="6" t="s">
        <v>27</v>
      </c>
    </row>
    <row r="4" spans="1:8" ht="15.75" x14ac:dyDescent="0.25">
      <c r="A4" s="7" t="s">
        <v>15</v>
      </c>
      <c r="B4" s="35">
        <v>10</v>
      </c>
      <c r="C4" s="35">
        <v>10</v>
      </c>
      <c r="D4" s="35">
        <v>10</v>
      </c>
      <c r="E4" s="159">
        <f t="shared" ref="E4:E11" si="0">D4/C4</f>
        <v>1</v>
      </c>
      <c r="F4" s="36">
        <v>68</v>
      </c>
      <c r="G4" s="36">
        <v>43</v>
      </c>
      <c r="H4" s="75">
        <v>56</v>
      </c>
    </row>
    <row r="5" spans="1:8" ht="15.75" x14ac:dyDescent="0.25">
      <c r="A5" s="7" t="s">
        <v>2</v>
      </c>
      <c r="B5" s="35">
        <v>10</v>
      </c>
      <c r="C5" s="35">
        <v>10</v>
      </c>
      <c r="D5" s="35">
        <v>10</v>
      </c>
      <c r="E5" s="159">
        <f t="shared" si="0"/>
        <v>1</v>
      </c>
      <c r="F5" s="36">
        <v>70</v>
      </c>
      <c r="G5" s="36">
        <v>36</v>
      </c>
      <c r="H5" s="75">
        <v>48</v>
      </c>
    </row>
    <row r="6" spans="1:8" ht="15.75" x14ac:dyDescent="0.25">
      <c r="A6" s="7" t="s">
        <v>3</v>
      </c>
      <c r="B6" s="35">
        <v>2</v>
      </c>
      <c r="C6" s="35">
        <v>2</v>
      </c>
      <c r="D6" s="35">
        <v>2</v>
      </c>
      <c r="E6" s="159">
        <f t="shared" si="0"/>
        <v>1</v>
      </c>
      <c r="F6" s="36">
        <v>56</v>
      </c>
      <c r="G6" s="36">
        <v>43</v>
      </c>
      <c r="H6" s="75">
        <v>50</v>
      </c>
    </row>
    <row r="7" spans="1:8" ht="15.75" x14ac:dyDescent="0.25">
      <c r="A7" s="7" t="s">
        <v>4</v>
      </c>
      <c r="B7" s="35">
        <v>13</v>
      </c>
      <c r="C7" s="35">
        <v>12</v>
      </c>
      <c r="D7" s="35">
        <v>10</v>
      </c>
      <c r="E7" s="159">
        <f t="shared" si="0"/>
        <v>0.83333333333333337</v>
      </c>
      <c r="F7" s="36">
        <v>62</v>
      </c>
      <c r="G7" s="36">
        <v>18</v>
      </c>
      <c r="H7" s="75">
        <v>45</v>
      </c>
    </row>
    <row r="8" spans="1:8" ht="15.75" x14ac:dyDescent="0.25">
      <c r="A8" s="7" t="s">
        <v>5</v>
      </c>
      <c r="B8" s="35">
        <v>6</v>
      </c>
      <c r="C8" s="35">
        <v>6</v>
      </c>
      <c r="D8" s="35">
        <v>6</v>
      </c>
      <c r="E8" s="159">
        <f t="shared" si="0"/>
        <v>1</v>
      </c>
      <c r="F8" s="36">
        <v>46</v>
      </c>
      <c r="G8" s="36">
        <v>38</v>
      </c>
      <c r="H8" s="75">
        <v>42</v>
      </c>
    </row>
    <row r="9" spans="1:8" ht="15.75" x14ac:dyDescent="0.25">
      <c r="A9" s="7" t="s">
        <v>6</v>
      </c>
      <c r="B9" s="194"/>
      <c r="C9" s="194"/>
      <c r="D9" s="194"/>
      <c r="E9" s="195" t="e">
        <f t="shared" si="0"/>
        <v>#DIV/0!</v>
      </c>
      <c r="F9" s="194"/>
      <c r="G9" s="194"/>
      <c r="H9" s="196"/>
    </row>
    <row r="10" spans="1:8" ht="15.75" x14ac:dyDescent="0.25">
      <c r="A10" s="7" t="s">
        <v>7</v>
      </c>
      <c r="B10" s="36">
        <v>5</v>
      </c>
      <c r="C10" s="36">
        <v>5</v>
      </c>
      <c r="D10" s="36">
        <v>4</v>
      </c>
      <c r="E10" s="159">
        <f t="shared" si="0"/>
        <v>0.8</v>
      </c>
      <c r="F10" s="36">
        <v>51</v>
      </c>
      <c r="G10" s="36">
        <v>29</v>
      </c>
      <c r="H10" s="75">
        <v>42</v>
      </c>
    </row>
    <row r="11" spans="1:8" ht="15.75" x14ac:dyDescent="0.25">
      <c r="A11" s="7" t="s">
        <v>77</v>
      </c>
      <c r="B11" s="36">
        <v>1</v>
      </c>
      <c r="C11" s="36">
        <v>1</v>
      </c>
      <c r="D11" s="36">
        <v>0</v>
      </c>
      <c r="E11" s="159">
        <f t="shared" si="0"/>
        <v>0</v>
      </c>
      <c r="F11" s="36">
        <v>33</v>
      </c>
      <c r="G11" s="36">
        <v>33</v>
      </c>
      <c r="H11" s="75">
        <v>33</v>
      </c>
    </row>
    <row r="12" spans="1:8" ht="15.75" x14ac:dyDescent="0.25">
      <c r="A12" s="11" t="s">
        <v>16</v>
      </c>
      <c r="B12" s="77">
        <f>SUM(B4:B11)</f>
        <v>47</v>
      </c>
      <c r="C12" s="77">
        <f>SUM(C4:C11)</f>
        <v>46</v>
      </c>
      <c r="D12" s="77">
        <f>SUM(D4:D11)</f>
        <v>42</v>
      </c>
      <c r="E12" s="78">
        <f t="shared" ref="E12:E15" si="1">D12/C12</f>
        <v>0.91304347826086951</v>
      </c>
      <c r="F12" s="77">
        <f>MAX(F4:F11)</f>
        <v>70</v>
      </c>
      <c r="G12" s="77">
        <f>MIN(G4:G11)</f>
        <v>18</v>
      </c>
      <c r="H12" s="79">
        <f>AVERAGE(H4:H11)</f>
        <v>45.142857142857146</v>
      </c>
    </row>
    <row r="13" spans="1:8" ht="15.75" x14ac:dyDescent="0.25">
      <c r="A13" s="58" t="s">
        <v>17</v>
      </c>
      <c r="B13" s="80">
        <v>1938</v>
      </c>
      <c r="C13" s="80">
        <v>1772</v>
      </c>
      <c r="D13" s="80">
        <v>1536</v>
      </c>
      <c r="E13" s="81">
        <f t="shared" si="1"/>
        <v>0.86681715575620766</v>
      </c>
      <c r="F13" s="80">
        <v>100</v>
      </c>
      <c r="G13" s="80"/>
      <c r="H13" s="80">
        <v>47.3</v>
      </c>
    </row>
    <row r="14" spans="1:8" ht="15.75" x14ac:dyDescent="0.25">
      <c r="A14" s="22" t="s">
        <v>10</v>
      </c>
      <c r="B14" s="82">
        <v>0</v>
      </c>
      <c r="C14" s="85">
        <v>0</v>
      </c>
      <c r="D14" s="85">
        <v>0</v>
      </c>
      <c r="E14" s="83" t="e">
        <f t="shared" si="1"/>
        <v>#DIV/0!</v>
      </c>
      <c r="F14" s="85"/>
      <c r="G14" s="85"/>
      <c r="H14" s="85"/>
    </row>
    <row r="15" spans="1:8" ht="15.75" x14ac:dyDescent="0.25">
      <c r="A15" s="22" t="s">
        <v>9</v>
      </c>
      <c r="B15" s="82">
        <v>1</v>
      </c>
      <c r="C15" s="85">
        <v>1</v>
      </c>
      <c r="D15" s="85">
        <v>1</v>
      </c>
      <c r="E15" s="83">
        <f t="shared" si="1"/>
        <v>1</v>
      </c>
      <c r="F15" s="85"/>
      <c r="G15" s="85"/>
      <c r="H15" s="85"/>
    </row>
    <row r="16" spans="1:8" ht="15.75" x14ac:dyDescent="0.25">
      <c r="A16" s="209" t="s">
        <v>48</v>
      </c>
      <c r="B16" s="209"/>
      <c r="C16" s="73">
        <f>C12-D12</f>
        <v>4</v>
      </c>
    </row>
    <row r="19" spans="1:10" ht="30.75" customHeight="1" x14ac:dyDescent="0.25">
      <c r="A19" s="110" t="s">
        <v>0</v>
      </c>
      <c r="B19" s="155" t="s">
        <v>52</v>
      </c>
      <c r="C19" s="147" t="s">
        <v>41</v>
      </c>
      <c r="D19" s="147" t="s">
        <v>44</v>
      </c>
      <c r="E19" s="147" t="s">
        <v>45</v>
      </c>
      <c r="F19" s="147" t="s">
        <v>46</v>
      </c>
      <c r="G19" s="147" t="s">
        <v>30</v>
      </c>
      <c r="H19" s="147" t="s">
        <v>31</v>
      </c>
      <c r="I19" s="147" t="s">
        <v>32</v>
      </c>
    </row>
    <row r="20" spans="1:10" x14ac:dyDescent="0.25">
      <c r="A20" s="106" t="s">
        <v>15</v>
      </c>
      <c r="B20" s="111">
        <v>0</v>
      </c>
      <c r="C20" s="112">
        <v>0</v>
      </c>
      <c r="D20" s="112">
        <v>2</v>
      </c>
      <c r="E20" s="112">
        <v>5</v>
      </c>
      <c r="F20" s="112">
        <v>3</v>
      </c>
      <c r="G20" s="112">
        <v>0</v>
      </c>
      <c r="H20" s="112">
        <v>0</v>
      </c>
      <c r="I20" s="112">
        <v>0</v>
      </c>
      <c r="J20">
        <f>SUM(B20:I20)</f>
        <v>10</v>
      </c>
    </row>
    <row r="21" spans="1:10" ht="16.5" customHeight="1" x14ac:dyDescent="0.25">
      <c r="A21" s="106" t="s">
        <v>2</v>
      </c>
      <c r="B21" s="113">
        <v>0</v>
      </c>
      <c r="C21" s="114">
        <v>3</v>
      </c>
      <c r="D21" s="114">
        <v>3</v>
      </c>
      <c r="E21" s="114">
        <v>3</v>
      </c>
      <c r="F21" s="114">
        <v>1</v>
      </c>
      <c r="G21" s="114">
        <v>0</v>
      </c>
      <c r="H21" s="114">
        <v>0</v>
      </c>
      <c r="I21" s="114">
        <v>0</v>
      </c>
      <c r="J21">
        <f t="shared" ref="J21:J29" si="2">SUM(B21:I21)</f>
        <v>10</v>
      </c>
    </row>
    <row r="22" spans="1:10" ht="16.5" customHeight="1" x14ac:dyDescent="0.25">
      <c r="A22" s="106" t="s">
        <v>3</v>
      </c>
      <c r="B22" s="113">
        <v>0</v>
      </c>
      <c r="C22" s="114">
        <v>0</v>
      </c>
      <c r="D22" s="114">
        <v>1</v>
      </c>
      <c r="E22" s="114">
        <v>1</v>
      </c>
      <c r="F22" s="114">
        <v>0</v>
      </c>
      <c r="G22" s="114">
        <v>0</v>
      </c>
      <c r="H22" s="114">
        <v>0</v>
      </c>
      <c r="I22" s="114">
        <v>0</v>
      </c>
      <c r="J22">
        <f t="shared" si="2"/>
        <v>2</v>
      </c>
    </row>
    <row r="23" spans="1:10" x14ac:dyDescent="0.25">
      <c r="A23" s="106" t="s">
        <v>4</v>
      </c>
      <c r="B23" s="113">
        <v>2</v>
      </c>
      <c r="C23" s="114">
        <v>0</v>
      </c>
      <c r="D23" s="114">
        <v>6</v>
      </c>
      <c r="E23" s="114">
        <v>3</v>
      </c>
      <c r="F23" s="114">
        <v>1</v>
      </c>
      <c r="G23" s="114">
        <v>0</v>
      </c>
      <c r="H23" s="114">
        <v>0</v>
      </c>
      <c r="I23" s="114">
        <v>0</v>
      </c>
      <c r="J23">
        <f t="shared" si="2"/>
        <v>12</v>
      </c>
    </row>
    <row r="24" spans="1:10" ht="16.5" customHeight="1" x14ac:dyDescent="0.25">
      <c r="A24" s="106" t="s">
        <v>5</v>
      </c>
      <c r="B24" s="113">
        <v>0</v>
      </c>
      <c r="C24" s="114">
        <v>2</v>
      </c>
      <c r="D24" s="114">
        <v>4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>
        <f t="shared" si="2"/>
        <v>6</v>
      </c>
    </row>
    <row r="25" spans="1:10" x14ac:dyDescent="0.25">
      <c r="A25" s="106" t="s">
        <v>6</v>
      </c>
      <c r="B25" s="115"/>
      <c r="C25" s="116"/>
      <c r="D25" s="116"/>
      <c r="E25" s="116"/>
      <c r="F25" s="116"/>
      <c r="G25" s="116"/>
      <c r="H25" s="116"/>
      <c r="I25" s="116"/>
      <c r="J25">
        <f t="shared" si="2"/>
        <v>0</v>
      </c>
    </row>
    <row r="26" spans="1:10" x14ac:dyDescent="0.25">
      <c r="A26" s="106" t="s">
        <v>7</v>
      </c>
      <c r="B26" s="113">
        <v>1</v>
      </c>
      <c r="C26" s="114">
        <v>1</v>
      </c>
      <c r="D26" s="114">
        <v>2</v>
      </c>
      <c r="E26" s="114">
        <v>1</v>
      </c>
      <c r="F26" s="114">
        <v>0</v>
      </c>
      <c r="G26" s="114">
        <v>0</v>
      </c>
      <c r="H26" s="114">
        <v>0</v>
      </c>
      <c r="I26" s="114">
        <v>0</v>
      </c>
      <c r="J26">
        <f t="shared" si="2"/>
        <v>5</v>
      </c>
    </row>
    <row r="27" spans="1:10" x14ac:dyDescent="0.25">
      <c r="A27" s="106" t="s">
        <v>77</v>
      </c>
      <c r="B27" s="113">
        <v>1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>
        <f t="shared" si="2"/>
        <v>1</v>
      </c>
    </row>
    <row r="28" spans="1:10" ht="19.5" customHeight="1" x14ac:dyDescent="0.25">
      <c r="A28" s="128" t="s">
        <v>33</v>
      </c>
      <c r="B28" s="117">
        <f>SUM(B20:B27)</f>
        <v>4</v>
      </c>
      <c r="C28" s="118">
        <f t="shared" ref="C28:I28" si="3">SUM(C20:C27)</f>
        <v>6</v>
      </c>
      <c r="D28" s="118">
        <f t="shared" si="3"/>
        <v>18</v>
      </c>
      <c r="E28" s="118">
        <f t="shared" si="3"/>
        <v>13</v>
      </c>
      <c r="F28" s="118">
        <f t="shared" si="3"/>
        <v>5</v>
      </c>
      <c r="G28" s="118">
        <f t="shared" si="3"/>
        <v>0</v>
      </c>
      <c r="H28" s="118">
        <f t="shared" si="3"/>
        <v>0</v>
      </c>
      <c r="I28" s="118">
        <f t="shared" si="3"/>
        <v>0</v>
      </c>
      <c r="J28">
        <f t="shared" si="2"/>
        <v>46</v>
      </c>
    </row>
    <row r="29" spans="1:10" ht="16.5" customHeight="1" x14ac:dyDescent="0.25">
      <c r="A29" s="119"/>
      <c r="B29" s="154">
        <f>B28*100/C12</f>
        <v>8.695652173913043</v>
      </c>
      <c r="C29" s="154">
        <f>C28*100/C12</f>
        <v>13.043478260869565</v>
      </c>
      <c r="D29" s="154">
        <f>D28*100/C12</f>
        <v>39.130434782608695</v>
      </c>
      <c r="E29" s="154">
        <f>E28*100/C12</f>
        <v>28.260869565217391</v>
      </c>
      <c r="F29" s="154">
        <f>F28*100/C12</f>
        <v>10.869565217391305</v>
      </c>
      <c r="G29" s="154">
        <f>G28*100/C12</f>
        <v>0</v>
      </c>
      <c r="H29" s="154">
        <f>H28*100/C12</f>
        <v>0</v>
      </c>
      <c r="I29" s="154">
        <f>I28*100/C12</f>
        <v>0</v>
      </c>
      <c r="J29">
        <f t="shared" si="2"/>
        <v>100</v>
      </c>
    </row>
    <row r="30" spans="1:10" ht="16.5" customHeight="1" x14ac:dyDescent="0.25"/>
  </sheetData>
  <mergeCells count="2">
    <mergeCell ref="A16:B16"/>
    <mergeCell ref="A1:B1"/>
  </mergeCells>
  <phoneticPr fontId="6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J29"/>
  <sheetViews>
    <sheetView workbookViewId="0">
      <selection activeCell="C17" sqref="C17"/>
    </sheetView>
  </sheetViews>
  <sheetFormatPr defaultRowHeight="15" x14ac:dyDescent="0.25"/>
  <cols>
    <col min="1" max="1" width="19.5703125" customWidth="1"/>
    <col min="2" max="2" width="11" customWidth="1"/>
    <col min="3" max="3" width="11.42578125" customWidth="1"/>
    <col min="5" max="5" width="9.5703125" bestFit="1" customWidth="1"/>
  </cols>
  <sheetData>
    <row r="1" spans="1:8" ht="15.75" x14ac:dyDescent="0.25">
      <c r="A1" s="208" t="s">
        <v>29</v>
      </c>
      <c r="B1" s="208"/>
      <c r="C1" s="25">
        <v>45082</v>
      </c>
      <c r="D1" s="4"/>
      <c r="E1" s="4"/>
      <c r="F1" s="4"/>
      <c r="G1" s="4"/>
      <c r="H1" s="24"/>
    </row>
    <row r="2" spans="1:8" ht="15.75" x14ac:dyDescent="0.25">
      <c r="A2" s="42" t="s">
        <v>12</v>
      </c>
      <c r="B2" s="42"/>
      <c r="C2" s="42">
        <v>32</v>
      </c>
      <c r="D2" s="5"/>
      <c r="E2" s="5"/>
      <c r="F2" s="5"/>
      <c r="G2" s="5"/>
      <c r="H2" s="5"/>
    </row>
    <row r="3" spans="1:8" ht="78.75" x14ac:dyDescent="0.25">
      <c r="A3" s="6" t="s">
        <v>0</v>
      </c>
      <c r="B3" s="6" t="s">
        <v>51</v>
      </c>
      <c r="C3" s="6" t="s">
        <v>24</v>
      </c>
      <c r="D3" s="6" t="s">
        <v>25</v>
      </c>
      <c r="E3" s="6" t="s">
        <v>26</v>
      </c>
      <c r="F3" s="6" t="s">
        <v>13</v>
      </c>
      <c r="G3" s="6" t="s">
        <v>14</v>
      </c>
      <c r="H3" s="6" t="s">
        <v>27</v>
      </c>
    </row>
    <row r="4" spans="1:8" ht="15.75" x14ac:dyDescent="0.25">
      <c r="A4" s="7" t="s">
        <v>15</v>
      </c>
      <c r="B4" s="35">
        <v>10</v>
      </c>
      <c r="C4" s="35">
        <v>10</v>
      </c>
      <c r="D4" s="35">
        <v>10</v>
      </c>
      <c r="E4" s="159">
        <f t="shared" ref="E4:E15" si="0">D4/C4</f>
        <v>1</v>
      </c>
      <c r="F4" s="36">
        <v>89</v>
      </c>
      <c r="G4" s="36">
        <v>34</v>
      </c>
      <c r="H4" s="75">
        <v>63</v>
      </c>
    </row>
    <row r="5" spans="1:8" ht="15.75" x14ac:dyDescent="0.25">
      <c r="A5" s="7" t="s">
        <v>2</v>
      </c>
      <c r="B5" s="35">
        <v>6</v>
      </c>
      <c r="C5" s="35">
        <v>6</v>
      </c>
      <c r="D5" s="35">
        <v>6</v>
      </c>
      <c r="E5" s="159">
        <f t="shared" si="0"/>
        <v>1</v>
      </c>
      <c r="F5" s="36">
        <v>74</v>
      </c>
      <c r="G5" s="36">
        <v>34</v>
      </c>
      <c r="H5" s="75">
        <v>54</v>
      </c>
    </row>
    <row r="6" spans="1:8" ht="15.75" x14ac:dyDescent="0.25">
      <c r="A6" s="7" t="s">
        <v>3</v>
      </c>
      <c r="B6" s="35">
        <v>2</v>
      </c>
      <c r="C6" s="35">
        <v>2</v>
      </c>
      <c r="D6" s="35">
        <v>1</v>
      </c>
      <c r="E6" s="159">
        <f t="shared" si="0"/>
        <v>0.5</v>
      </c>
      <c r="F6" s="36">
        <v>70</v>
      </c>
      <c r="G6" s="36">
        <v>12</v>
      </c>
      <c r="H6" s="75">
        <v>41</v>
      </c>
    </row>
    <row r="7" spans="1:8" ht="15.75" x14ac:dyDescent="0.25">
      <c r="A7" s="7" t="s">
        <v>4</v>
      </c>
      <c r="B7" s="35">
        <v>12</v>
      </c>
      <c r="C7" s="35">
        <v>12</v>
      </c>
      <c r="D7" s="35">
        <v>12</v>
      </c>
      <c r="E7" s="159">
        <f t="shared" si="0"/>
        <v>1</v>
      </c>
      <c r="F7" s="36">
        <v>62</v>
      </c>
      <c r="G7" s="36">
        <v>36</v>
      </c>
      <c r="H7" s="75">
        <v>46</v>
      </c>
    </row>
    <row r="8" spans="1:8" ht="15.75" x14ac:dyDescent="0.25">
      <c r="A8" s="7" t="s">
        <v>5</v>
      </c>
      <c r="B8" s="35">
        <v>7</v>
      </c>
      <c r="C8" s="35">
        <v>7</v>
      </c>
      <c r="D8" s="35">
        <v>5</v>
      </c>
      <c r="E8" s="159">
        <f t="shared" si="0"/>
        <v>0.7142857142857143</v>
      </c>
      <c r="F8" s="36">
        <v>58</v>
      </c>
      <c r="G8" s="36">
        <v>8</v>
      </c>
      <c r="H8" s="75">
        <v>37</v>
      </c>
    </row>
    <row r="9" spans="1:8" ht="15.75" x14ac:dyDescent="0.25">
      <c r="A9" s="7" t="s">
        <v>6</v>
      </c>
      <c r="B9" s="194"/>
      <c r="C9" s="194"/>
      <c r="D9" s="194"/>
      <c r="E9" s="195" t="e">
        <f t="shared" si="0"/>
        <v>#DIV/0!</v>
      </c>
      <c r="F9" s="194"/>
      <c r="G9" s="194"/>
      <c r="H9" s="196"/>
    </row>
    <row r="10" spans="1:8" ht="15.75" x14ac:dyDescent="0.25">
      <c r="A10" s="7" t="s">
        <v>7</v>
      </c>
      <c r="B10" s="36">
        <v>4</v>
      </c>
      <c r="C10" s="36">
        <v>2</v>
      </c>
      <c r="D10" s="36">
        <v>1</v>
      </c>
      <c r="E10" s="159">
        <f t="shared" si="0"/>
        <v>0.5</v>
      </c>
      <c r="F10" s="36">
        <v>32</v>
      </c>
      <c r="G10" s="36">
        <v>24</v>
      </c>
      <c r="H10" s="75">
        <v>28</v>
      </c>
    </row>
    <row r="11" spans="1:8" ht="15.75" x14ac:dyDescent="0.25">
      <c r="A11" s="7" t="s">
        <v>77</v>
      </c>
      <c r="B11" s="36">
        <v>2</v>
      </c>
      <c r="C11" s="36">
        <v>1</v>
      </c>
      <c r="D11" s="36">
        <v>0</v>
      </c>
      <c r="E11" s="159">
        <f t="shared" si="0"/>
        <v>0</v>
      </c>
      <c r="F11" s="36">
        <v>16</v>
      </c>
      <c r="G11" s="36">
        <v>16</v>
      </c>
      <c r="H11" s="75">
        <v>16</v>
      </c>
    </row>
    <row r="12" spans="1:8" ht="15.75" x14ac:dyDescent="0.25">
      <c r="A12" s="11" t="s">
        <v>16</v>
      </c>
      <c r="B12" s="77">
        <f>SUM(B4:B11)</f>
        <v>43</v>
      </c>
      <c r="C12" s="77">
        <f>SUM(C4:C11)</f>
        <v>40</v>
      </c>
      <c r="D12" s="77">
        <f>SUM(D4:D11)</f>
        <v>35</v>
      </c>
      <c r="E12" s="78">
        <f t="shared" si="0"/>
        <v>0.875</v>
      </c>
      <c r="F12" s="77">
        <f>MAX(F4:F11)</f>
        <v>89</v>
      </c>
      <c r="G12" s="77">
        <f>MIN(G4:G11)</f>
        <v>8</v>
      </c>
      <c r="H12" s="79">
        <f>AVERAGE(H4:H11)</f>
        <v>40.714285714285715</v>
      </c>
    </row>
    <row r="13" spans="1:8" ht="15.75" x14ac:dyDescent="0.25">
      <c r="A13" s="58" t="s">
        <v>17</v>
      </c>
      <c r="B13" s="80">
        <v>1845</v>
      </c>
      <c r="C13" s="80">
        <v>1680</v>
      </c>
      <c r="D13" s="80">
        <v>1460</v>
      </c>
      <c r="E13" s="81">
        <f t="shared" si="0"/>
        <v>0.86904761904761907</v>
      </c>
      <c r="F13" s="80">
        <v>100</v>
      </c>
      <c r="G13" s="80"/>
      <c r="H13" s="80">
        <v>50.49</v>
      </c>
    </row>
    <row r="14" spans="1:8" ht="15.75" x14ac:dyDescent="0.25">
      <c r="A14" s="22" t="s">
        <v>10</v>
      </c>
      <c r="B14" s="82">
        <v>1</v>
      </c>
      <c r="C14" s="85">
        <v>0</v>
      </c>
      <c r="D14" s="85">
        <v>0</v>
      </c>
      <c r="E14" s="83" t="e">
        <f t="shared" si="0"/>
        <v>#DIV/0!</v>
      </c>
      <c r="F14" s="85"/>
      <c r="G14" s="85"/>
      <c r="H14" s="85"/>
    </row>
    <row r="15" spans="1:8" ht="15.75" x14ac:dyDescent="0.25">
      <c r="A15" s="22" t="s">
        <v>9</v>
      </c>
      <c r="B15" s="82"/>
      <c r="C15" s="85"/>
      <c r="D15" s="85"/>
      <c r="E15" s="83" t="e">
        <f t="shared" si="0"/>
        <v>#DIV/0!</v>
      </c>
      <c r="F15" s="85"/>
      <c r="G15" s="85"/>
      <c r="H15" s="85"/>
    </row>
    <row r="16" spans="1:8" ht="15.75" x14ac:dyDescent="0.25">
      <c r="A16" s="209" t="s">
        <v>48</v>
      </c>
      <c r="B16" s="209"/>
      <c r="C16" s="73">
        <f>C12-D12</f>
        <v>5</v>
      </c>
    </row>
    <row r="19" spans="1:10" ht="29.25" x14ac:dyDescent="0.25">
      <c r="A19" s="110" t="s">
        <v>0</v>
      </c>
      <c r="B19" s="155" t="s">
        <v>53</v>
      </c>
      <c r="C19" s="147" t="s">
        <v>54</v>
      </c>
      <c r="D19" s="147" t="s">
        <v>44</v>
      </c>
      <c r="E19" s="147" t="s">
        <v>45</v>
      </c>
      <c r="F19" s="147" t="s">
        <v>46</v>
      </c>
      <c r="G19" s="147" t="s">
        <v>30</v>
      </c>
      <c r="H19" s="147" t="s">
        <v>31</v>
      </c>
      <c r="I19" s="147" t="s">
        <v>32</v>
      </c>
    </row>
    <row r="20" spans="1:10" x14ac:dyDescent="0.25">
      <c r="A20" s="106" t="s">
        <v>15</v>
      </c>
      <c r="B20" s="113">
        <v>0</v>
      </c>
      <c r="C20" s="114">
        <v>1</v>
      </c>
      <c r="D20" s="114">
        <v>2</v>
      </c>
      <c r="E20" s="114">
        <v>1</v>
      </c>
      <c r="F20" s="114">
        <v>1</v>
      </c>
      <c r="G20" s="114">
        <v>4</v>
      </c>
      <c r="H20" s="114">
        <v>1</v>
      </c>
      <c r="I20" s="114">
        <v>0</v>
      </c>
      <c r="J20">
        <f>SUM(B20:I20)</f>
        <v>10</v>
      </c>
    </row>
    <row r="21" spans="1:10" x14ac:dyDescent="0.25">
      <c r="A21" s="106" t="s">
        <v>2</v>
      </c>
      <c r="B21" s="113">
        <v>0</v>
      </c>
      <c r="C21" s="114">
        <v>1</v>
      </c>
      <c r="D21" s="114">
        <v>2</v>
      </c>
      <c r="E21" s="114">
        <v>1</v>
      </c>
      <c r="F21" s="114">
        <v>2</v>
      </c>
      <c r="G21" s="114">
        <v>0</v>
      </c>
      <c r="H21" s="114">
        <v>0</v>
      </c>
      <c r="I21" s="114">
        <v>0</v>
      </c>
      <c r="J21">
        <f t="shared" ref="J21:J27" si="1">SUM(B21:I21)</f>
        <v>6</v>
      </c>
    </row>
    <row r="22" spans="1:10" x14ac:dyDescent="0.25">
      <c r="A22" s="106" t="s">
        <v>3</v>
      </c>
      <c r="B22" s="113">
        <v>1</v>
      </c>
      <c r="C22" s="114">
        <v>0</v>
      </c>
      <c r="D22" s="114">
        <v>0</v>
      </c>
      <c r="E22" s="114">
        <v>0</v>
      </c>
      <c r="F22" s="114">
        <v>1</v>
      </c>
      <c r="G22" s="114">
        <v>0</v>
      </c>
      <c r="H22" s="114">
        <v>0</v>
      </c>
      <c r="I22" s="114">
        <v>0</v>
      </c>
      <c r="J22">
        <f t="shared" si="1"/>
        <v>2</v>
      </c>
    </row>
    <row r="23" spans="1:10" x14ac:dyDescent="0.25">
      <c r="A23" s="106" t="s">
        <v>4</v>
      </c>
      <c r="B23" s="113">
        <v>0</v>
      </c>
      <c r="C23" s="114">
        <v>5</v>
      </c>
      <c r="D23" s="114">
        <v>4</v>
      </c>
      <c r="E23" s="114">
        <v>2</v>
      </c>
      <c r="F23" s="114">
        <v>1</v>
      </c>
      <c r="G23" s="114">
        <v>0</v>
      </c>
      <c r="H23" s="114">
        <v>0</v>
      </c>
      <c r="I23" s="114">
        <v>0</v>
      </c>
      <c r="J23">
        <f t="shared" si="1"/>
        <v>12</v>
      </c>
    </row>
    <row r="24" spans="1:10" x14ac:dyDescent="0.25">
      <c r="A24" s="106" t="s">
        <v>5</v>
      </c>
      <c r="B24" s="113">
        <v>2</v>
      </c>
      <c r="C24" s="114">
        <v>2</v>
      </c>
      <c r="D24" s="114">
        <v>1</v>
      </c>
      <c r="E24" s="114">
        <v>2</v>
      </c>
      <c r="F24" s="114">
        <v>0</v>
      </c>
      <c r="G24" s="114">
        <v>0</v>
      </c>
      <c r="H24" s="114">
        <v>0</v>
      </c>
      <c r="I24" s="114">
        <v>0</v>
      </c>
      <c r="J24">
        <f t="shared" si="1"/>
        <v>7</v>
      </c>
    </row>
    <row r="25" spans="1:10" x14ac:dyDescent="0.25">
      <c r="A25" s="106" t="s">
        <v>6</v>
      </c>
      <c r="B25" s="162"/>
      <c r="C25" s="163"/>
      <c r="D25" s="163"/>
      <c r="E25" s="163"/>
      <c r="F25" s="163"/>
      <c r="G25" s="163"/>
      <c r="H25" s="163"/>
      <c r="I25" s="163"/>
      <c r="J25">
        <f t="shared" si="1"/>
        <v>0</v>
      </c>
    </row>
    <row r="26" spans="1:10" x14ac:dyDescent="0.25">
      <c r="A26" s="106" t="s">
        <v>7</v>
      </c>
      <c r="B26" s="113">
        <v>1</v>
      </c>
      <c r="C26" s="114">
        <v>1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>
        <f t="shared" si="1"/>
        <v>2</v>
      </c>
    </row>
    <row r="27" spans="1:10" x14ac:dyDescent="0.25">
      <c r="A27" s="106" t="s">
        <v>77</v>
      </c>
      <c r="B27" s="113">
        <v>1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>
        <f t="shared" si="1"/>
        <v>1</v>
      </c>
    </row>
    <row r="28" spans="1:10" x14ac:dyDescent="0.25">
      <c r="A28" s="128" t="s">
        <v>33</v>
      </c>
      <c r="B28" s="117">
        <f>SUM(B20:B27)</f>
        <v>5</v>
      </c>
      <c r="C28" s="118">
        <f t="shared" ref="C28:H28" si="2">SUM(C20:C27)</f>
        <v>10</v>
      </c>
      <c r="D28" s="118">
        <f t="shared" si="2"/>
        <v>9</v>
      </c>
      <c r="E28" s="118">
        <f t="shared" si="2"/>
        <v>6</v>
      </c>
      <c r="F28" s="118">
        <f t="shared" si="2"/>
        <v>5</v>
      </c>
      <c r="G28" s="118">
        <f t="shared" si="2"/>
        <v>4</v>
      </c>
      <c r="H28" s="118">
        <f t="shared" si="2"/>
        <v>1</v>
      </c>
      <c r="I28" s="118"/>
      <c r="J28" s="178">
        <f>SUM(J20:J27)</f>
        <v>40</v>
      </c>
    </row>
    <row r="29" spans="1:10" x14ac:dyDescent="0.25">
      <c r="A29" s="119"/>
      <c r="B29" s="152">
        <f>B28*100/$C$12</f>
        <v>12.5</v>
      </c>
      <c r="C29" s="152">
        <f t="shared" ref="C29:I29" si="3">C28*100/$C$12</f>
        <v>25</v>
      </c>
      <c r="D29" s="152">
        <f t="shared" si="3"/>
        <v>22.5</v>
      </c>
      <c r="E29" s="152">
        <f t="shared" si="3"/>
        <v>15</v>
      </c>
      <c r="F29" s="152">
        <f t="shared" si="3"/>
        <v>12.5</v>
      </c>
      <c r="G29" s="152">
        <f t="shared" si="3"/>
        <v>10</v>
      </c>
      <c r="H29" s="152">
        <f t="shared" si="3"/>
        <v>2.5</v>
      </c>
      <c r="I29" s="152">
        <f t="shared" si="3"/>
        <v>0</v>
      </c>
    </row>
  </sheetData>
  <mergeCells count="2">
    <mergeCell ref="A1:B1"/>
    <mergeCell ref="A16:B16"/>
  </mergeCells>
  <phoneticPr fontId="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I29"/>
  <sheetViews>
    <sheetView zoomScaleNormal="100" workbookViewId="0">
      <selection activeCell="H30" sqref="H30"/>
    </sheetView>
  </sheetViews>
  <sheetFormatPr defaultRowHeight="15" x14ac:dyDescent="0.25"/>
  <cols>
    <col min="1" max="2" width="15.42578125" customWidth="1"/>
    <col min="3" max="3" width="13.140625" customWidth="1"/>
    <col min="5" max="5" width="10.7109375" customWidth="1"/>
    <col min="6" max="6" width="13" customWidth="1"/>
    <col min="8" max="8" width="11.5703125" customWidth="1"/>
  </cols>
  <sheetData>
    <row r="1" spans="1:8" ht="15.75" x14ac:dyDescent="0.25">
      <c r="A1" s="208" t="s">
        <v>35</v>
      </c>
      <c r="B1" s="208"/>
      <c r="C1" s="28">
        <v>45085</v>
      </c>
      <c r="D1" s="4"/>
      <c r="E1" s="4"/>
      <c r="F1" s="28"/>
      <c r="G1" s="4"/>
      <c r="H1" s="28"/>
    </row>
    <row r="2" spans="1:8" ht="15.75" x14ac:dyDescent="0.25">
      <c r="A2" s="42" t="s">
        <v>12</v>
      </c>
      <c r="B2" s="42"/>
      <c r="C2" s="42">
        <v>42</v>
      </c>
      <c r="D2" s="5"/>
      <c r="E2" s="5"/>
      <c r="F2" s="5"/>
      <c r="G2" s="5"/>
      <c r="H2" s="5"/>
    </row>
    <row r="3" spans="1:8" ht="47.25" x14ac:dyDescent="0.25">
      <c r="A3" s="6" t="s">
        <v>0</v>
      </c>
      <c r="B3" s="6" t="s">
        <v>1</v>
      </c>
      <c r="C3" s="6" t="s">
        <v>24</v>
      </c>
      <c r="D3" s="6" t="s">
        <v>25</v>
      </c>
      <c r="E3" s="6" t="s">
        <v>26</v>
      </c>
      <c r="F3" s="6" t="s">
        <v>13</v>
      </c>
      <c r="G3" s="6" t="s">
        <v>14</v>
      </c>
      <c r="H3" s="6" t="s">
        <v>27</v>
      </c>
    </row>
    <row r="4" spans="1:8" ht="15.75" x14ac:dyDescent="0.25">
      <c r="A4" s="7" t="s">
        <v>15</v>
      </c>
      <c r="B4" s="35">
        <v>16</v>
      </c>
      <c r="C4" s="35">
        <v>16</v>
      </c>
      <c r="D4" s="35">
        <v>15</v>
      </c>
      <c r="E4" s="74">
        <f t="shared" ref="E4:E9" si="0">D4/C4</f>
        <v>0.9375</v>
      </c>
      <c r="F4" s="36">
        <v>83</v>
      </c>
      <c r="G4" s="36">
        <v>40</v>
      </c>
      <c r="H4" s="75">
        <v>65</v>
      </c>
    </row>
    <row r="5" spans="1:8" ht="15.75" x14ac:dyDescent="0.25">
      <c r="A5" s="7" t="s">
        <v>2</v>
      </c>
      <c r="B5" s="35">
        <v>22</v>
      </c>
      <c r="C5" s="35">
        <v>22</v>
      </c>
      <c r="D5" s="35">
        <v>14</v>
      </c>
      <c r="E5" s="74">
        <f t="shared" si="0"/>
        <v>0.63636363636363635</v>
      </c>
      <c r="F5" s="36">
        <v>75</v>
      </c>
      <c r="G5" s="36">
        <v>26</v>
      </c>
      <c r="H5" s="75">
        <v>50</v>
      </c>
    </row>
    <row r="6" spans="1:8" ht="15.75" x14ac:dyDescent="0.25">
      <c r="A6" s="7" t="s">
        <v>3</v>
      </c>
      <c r="B6" s="35">
        <v>8</v>
      </c>
      <c r="C6" s="35">
        <v>8</v>
      </c>
      <c r="D6" s="35">
        <v>7</v>
      </c>
      <c r="E6" s="74">
        <f t="shared" si="0"/>
        <v>0.875</v>
      </c>
      <c r="F6" s="36">
        <v>81</v>
      </c>
      <c r="G6" s="36">
        <v>40</v>
      </c>
      <c r="H6" s="75">
        <v>55</v>
      </c>
    </row>
    <row r="7" spans="1:8" ht="15.75" x14ac:dyDescent="0.25">
      <c r="A7" s="7" t="s">
        <v>4</v>
      </c>
      <c r="B7" s="35">
        <v>29</v>
      </c>
      <c r="C7" s="35">
        <v>28</v>
      </c>
      <c r="D7" s="35">
        <v>22</v>
      </c>
      <c r="E7" s="74">
        <f t="shared" si="0"/>
        <v>0.7857142857142857</v>
      </c>
      <c r="F7" s="36">
        <v>86</v>
      </c>
      <c r="G7" s="36">
        <v>34</v>
      </c>
      <c r="H7" s="75">
        <v>53</v>
      </c>
    </row>
    <row r="8" spans="1:8" ht="15.75" x14ac:dyDescent="0.25">
      <c r="A8" s="7" t="s">
        <v>5</v>
      </c>
      <c r="B8" s="35">
        <v>16</v>
      </c>
      <c r="C8" s="35">
        <v>15</v>
      </c>
      <c r="D8" s="35">
        <v>5</v>
      </c>
      <c r="E8" s="74">
        <f t="shared" si="0"/>
        <v>0.33333333333333331</v>
      </c>
      <c r="F8" s="36">
        <v>66</v>
      </c>
      <c r="G8" s="36">
        <v>8</v>
      </c>
      <c r="H8" s="75">
        <v>32</v>
      </c>
    </row>
    <row r="9" spans="1:8" ht="15.75" x14ac:dyDescent="0.25">
      <c r="A9" s="7" t="s">
        <v>6</v>
      </c>
      <c r="B9" s="160"/>
      <c r="C9" s="160"/>
      <c r="D9" s="160"/>
      <c r="E9" s="197" t="e">
        <f t="shared" si="0"/>
        <v>#DIV/0!</v>
      </c>
      <c r="F9" s="160"/>
      <c r="G9" s="160"/>
      <c r="H9" s="161"/>
    </row>
    <row r="10" spans="1:8" ht="15.75" x14ac:dyDescent="0.25">
      <c r="A10" s="7" t="s">
        <v>7</v>
      </c>
      <c r="B10" s="35">
        <v>15</v>
      </c>
      <c r="C10" s="35">
        <v>14</v>
      </c>
      <c r="D10" s="35">
        <v>3</v>
      </c>
      <c r="E10" s="74">
        <f t="shared" ref="E10:E15" si="1">D10/C10</f>
        <v>0.21428571428571427</v>
      </c>
      <c r="F10" s="36">
        <v>68</v>
      </c>
      <c r="G10" s="36">
        <v>12</v>
      </c>
      <c r="H10" s="75">
        <v>30</v>
      </c>
    </row>
    <row r="11" spans="1:8" ht="15.75" x14ac:dyDescent="0.25">
      <c r="A11" s="7" t="s">
        <v>77</v>
      </c>
      <c r="B11" s="35">
        <v>11</v>
      </c>
      <c r="C11" s="35">
        <v>11</v>
      </c>
      <c r="D11" s="35">
        <v>5</v>
      </c>
      <c r="E11" s="74">
        <f t="shared" si="1"/>
        <v>0.45454545454545453</v>
      </c>
      <c r="F11" s="36">
        <v>66</v>
      </c>
      <c r="G11" s="36">
        <v>18</v>
      </c>
      <c r="H11" s="75">
        <v>39</v>
      </c>
    </row>
    <row r="12" spans="1:8" ht="15.75" x14ac:dyDescent="0.25">
      <c r="A12" s="11" t="s">
        <v>8</v>
      </c>
      <c r="B12" s="77">
        <f>SUM(B4:B11)</f>
        <v>117</v>
      </c>
      <c r="C12" s="77">
        <f>SUM(C4:C11)</f>
        <v>114</v>
      </c>
      <c r="D12" s="77">
        <f>SUM(D4:D11)</f>
        <v>71</v>
      </c>
      <c r="E12" s="172">
        <f t="shared" si="1"/>
        <v>0.6228070175438597</v>
      </c>
      <c r="F12" s="77">
        <f>MAX(F4:F11)</f>
        <v>86</v>
      </c>
      <c r="G12" s="77">
        <f>MIN(G4:G11)</f>
        <v>8</v>
      </c>
      <c r="H12" s="79">
        <f>AVERAGE(H4:H11)</f>
        <v>46.285714285714285</v>
      </c>
    </row>
    <row r="13" spans="1:8" ht="15.75" x14ac:dyDescent="0.25">
      <c r="A13" s="58" t="s">
        <v>17</v>
      </c>
      <c r="B13" s="80">
        <v>5861</v>
      </c>
      <c r="C13" s="80">
        <v>5518</v>
      </c>
      <c r="D13" s="80">
        <v>3965</v>
      </c>
      <c r="E13" s="81">
        <f t="shared" si="1"/>
        <v>0.71855744835085178</v>
      </c>
      <c r="F13" s="80">
        <v>100</v>
      </c>
      <c r="G13" s="80"/>
      <c r="H13" s="80">
        <v>51.31</v>
      </c>
    </row>
    <row r="14" spans="1:8" x14ac:dyDescent="0.25">
      <c r="A14" s="175" t="s">
        <v>10</v>
      </c>
      <c r="B14" s="175">
        <v>1</v>
      </c>
      <c r="C14" s="175"/>
      <c r="D14" s="177"/>
      <c r="E14" s="175" t="e">
        <f t="shared" si="1"/>
        <v>#DIV/0!</v>
      </c>
      <c r="F14" s="175"/>
      <c r="G14" s="153"/>
      <c r="H14" s="175"/>
    </row>
    <row r="15" spans="1:8" x14ac:dyDescent="0.25">
      <c r="A15" s="175" t="s">
        <v>9</v>
      </c>
      <c r="B15" s="175"/>
      <c r="C15" s="153"/>
      <c r="D15" s="153"/>
      <c r="E15" s="153" t="e">
        <f t="shared" si="1"/>
        <v>#DIV/0!</v>
      </c>
      <c r="F15" s="153"/>
      <c r="G15" s="153"/>
      <c r="H15" s="175"/>
    </row>
    <row r="16" spans="1:8" ht="15.75" x14ac:dyDescent="0.25">
      <c r="A16" s="71" t="s">
        <v>50</v>
      </c>
      <c r="B16" s="71"/>
      <c r="C16" s="72">
        <f>C12-D12</f>
        <v>43</v>
      </c>
      <c r="D16" s="37"/>
      <c r="E16" s="32"/>
    </row>
    <row r="18" spans="1:9" ht="15.75" x14ac:dyDescent="0.25">
      <c r="A18" s="210"/>
      <c r="B18" s="210"/>
      <c r="C18" s="210"/>
      <c r="D18" s="210"/>
      <c r="E18" s="210"/>
      <c r="F18" s="210"/>
      <c r="G18" s="210"/>
      <c r="H18" s="210"/>
    </row>
    <row r="19" spans="1:9" x14ac:dyDescent="0.25">
      <c r="A19" s="110" t="s">
        <v>0</v>
      </c>
      <c r="B19" s="155" t="s">
        <v>55</v>
      </c>
      <c r="C19" s="147" t="s">
        <v>56</v>
      </c>
      <c r="D19" s="147" t="s">
        <v>45</v>
      </c>
      <c r="E19" s="147" t="s">
        <v>46</v>
      </c>
      <c r="F19" s="147" t="s">
        <v>30</v>
      </c>
      <c r="G19" s="147" t="s">
        <v>31</v>
      </c>
      <c r="H19" s="147" t="s">
        <v>32</v>
      </c>
    </row>
    <row r="20" spans="1:9" x14ac:dyDescent="0.25">
      <c r="A20" s="106" t="s">
        <v>15</v>
      </c>
      <c r="B20" s="113">
        <v>1</v>
      </c>
      <c r="C20" s="114">
        <v>1</v>
      </c>
      <c r="D20" s="114">
        <v>3</v>
      </c>
      <c r="E20" s="114">
        <v>5</v>
      </c>
      <c r="F20" s="114">
        <v>3</v>
      </c>
      <c r="G20" s="114">
        <v>2</v>
      </c>
      <c r="H20" s="114">
        <v>0</v>
      </c>
      <c r="I20" s="164">
        <f>SUM(B20:H20)</f>
        <v>15</v>
      </c>
    </row>
    <row r="21" spans="1:9" x14ac:dyDescent="0.25">
      <c r="A21" s="106" t="s">
        <v>2</v>
      </c>
      <c r="B21" s="113">
        <v>8</v>
      </c>
      <c r="C21" s="114">
        <v>2</v>
      </c>
      <c r="D21" s="114">
        <v>5</v>
      </c>
      <c r="E21" s="114">
        <v>5</v>
      </c>
      <c r="F21" s="114">
        <v>2</v>
      </c>
      <c r="G21" s="114">
        <v>0</v>
      </c>
      <c r="H21" s="114">
        <v>0</v>
      </c>
      <c r="I21" s="164">
        <f t="shared" ref="I21:I28" si="2">SUM(B21:H21)</f>
        <v>22</v>
      </c>
    </row>
    <row r="22" spans="1:9" x14ac:dyDescent="0.25">
      <c r="A22" s="106" t="s">
        <v>3</v>
      </c>
      <c r="B22" s="113">
        <v>1</v>
      </c>
      <c r="C22" s="114">
        <v>2</v>
      </c>
      <c r="D22" s="114">
        <v>2</v>
      </c>
      <c r="E22" s="114">
        <v>2</v>
      </c>
      <c r="F22" s="114">
        <v>0</v>
      </c>
      <c r="G22" s="114">
        <v>1</v>
      </c>
      <c r="H22" s="114">
        <v>0</v>
      </c>
      <c r="I22" s="164">
        <f t="shared" si="2"/>
        <v>8</v>
      </c>
    </row>
    <row r="23" spans="1:9" x14ac:dyDescent="0.25">
      <c r="A23" s="106" t="s">
        <v>4</v>
      </c>
      <c r="B23" s="113">
        <v>6</v>
      </c>
      <c r="C23" s="114">
        <v>6</v>
      </c>
      <c r="D23" s="114">
        <v>11</v>
      </c>
      <c r="E23" s="114">
        <v>2</v>
      </c>
      <c r="F23" s="114">
        <v>2</v>
      </c>
      <c r="G23" s="114">
        <v>1</v>
      </c>
      <c r="H23" s="114"/>
      <c r="I23" s="164">
        <f t="shared" si="2"/>
        <v>28</v>
      </c>
    </row>
    <row r="24" spans="1:9" x14ac:dyDescent="0.25">
      <c r="A24" s="106" t="s">
        <v>5</v>
      </c>
      <c r="B24" s="113">
        <v>10</v>
      </c>
      <c r="C24" s="114">
        <v>1</v>
      </c>
      <c r="D24" s="114">
        <v>3</v>
      </c>
      <c r="E24" s="114">
        <v>1</v>
      </c>
      <c r="F24" s="114">
        <v>0</v>
      </c>
      <c r="G24" s="114">
        <v>0</v>
      </c>
      <c r="H24" s="114">
        <v>0</v>
      </c>
      <c r="I24" s="164">
        <f t="shared" si="2"/>
        <v>15</v>
      </c>
    </row>
    <row r="25" spans="1:9" x14ac:dyDescent="0.25">
      <c r="A25" s="106" t="s">
        <v>6</v>
      </c>
      <c r="B25" s="162"/>
      <c r="C25" s="163"/>
      <c r="D25" s="163"/>
      <c r="E25" s="163"/>
      <c r="F25" s="163"/>
      <c r="G25" s="163"/>
      <c r="H25" s="163"/>
      <c r="I25" s="164">
        <f t="shared" si="2"/>
        <v>0</v>
      </c>
    </row>
    <row r="26" spans="1:9" x14ac:dyDescent="0.25">
      <c r="A26" s="106" t="s">
        <v>7</v>
      </c>
      <c r="B26" s="113">
        <v>11</v>
      </c>
      <c r="C26" s="114">
        <v>2</v>
      </c>
      <c r="D26" s="114">
        <v>0</v>
      </c>
      <c r="E26" s="114">
        <v>1</v>
      </c>
      <c r="F26" s="114">
        <v>0</v>
      </c>
      <c r="G26" s="114">
        <v>0</v>
      </c>
      <c r="H26" s="114">
        <v>0</v>
      </c>
      <c r="I26" s="164">
        <f t="shared" si="2"/>
        <v>14</v>
      </c>
    </row>
    <row r="27" spans="1:9" x14ac:dyDescent="0.25">
      <c r="A27" s="106" t="s">
        <v>77</v>
      </c>
      <c r="B27" s="113">
        <v>6</v>
      </c>
      <c r="C27" s="114">
        <v>3</v>
      </c>
      <c r="D27" s="114">
        <v>1</v>
      </c>
      <c r="E27" s="114">
        <v>1</v>
      </c>
      <c r="F27" s="114">
        <v>0</v>
      </c>
      <c r="G27" s="114">
        <v>0</v>
      </c>
      <c r="H27" s="114">
        <v>0</v>
      </c>
      <c r="I27" s="164">
        <f t="shared" si="2"/>
        <v>11</v>
      </c>
    </row>
    <row r="28" spans="1:9" x14ac:dyDescent="0.25">
      <c r="A28" s="128" t="s">
        <v>33</v>
      </c>
      <c r="B28" s="117">
        <f>SUM(B20:B27)</f>
        <v>43</v>
      </c>
      <c r="C28" s="118">
        <f>SUM(C20:C27)</f>
        <v>17</v>
      </c>
      <c r="D28" s="118">
        <f t="shared" ref="D28:H28" si="3">SUM(D20:D27)</f>
        <v>25</v>
      </c>
      <c r="E28" s="118">
        <f t="shared" si="3"/>
        <v>17</v>
      </c>
      <c r="F28" s="118">
        <f t="shared" si="3"/>
        <v>7</v>
      </c>
      <c r="G28" s="118">
        <f t="shared" si="3"/>
        <v>4</v>
      </c>
      <c r="H28" s="118">
        <f t="shared" si="3"/>
        <v>0</v>
      </c>
      <c r="I28" s="164">
        <f t="shared" si="2"/>
        <v>113</v>
      </c>
    </row>
    <row r="29" spans="1:9" x14ac:dyDescent="0.25">
      <c r="A29" s="119"/>
      <c r="B29" s="154">
        <f>B28*100/C12</f>
        <v>37.719298245614034</v>
      </c>
      <c r="C29" s="154">
        <f>C28*100/C12</f>
        <v>14.912280701754385</v>
      </c>
      <c r="D29" s="154">
        <f>D28*100/C12</f>
        <v>21.92982456140351</v>
      </c>
      <c r="E29" s="154">
        <f>E28*100/C12</f>
        <v>14.912280701754385</v>
      </c>
      <c r="F29" s="154">
        <f>F28*100/C12</f>
        <v>6.1403508771929829</v>
      </c>
      <c r="G29" s="154">
        <f>G28*100/C12</f>
        <v>3.5087719298245612</v>
      </c>
      <c r="H29" s="154">
        <f>H28*100/C12</f>
        <v>0</v>
      </c>
    </row>
  </sheetData>
  <mergeCells count="2">
    <mergeCell ref="A18:H18"/>
    <mergeCell ref="A1:B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химия</vt:lpstr>
      <vt:lpstr>география</vt:lpstr>
      <vt:lpstr>литература</vt:lpstr>
      <vt:lpstr>русский язык</vt:lpstr>
      <vt:lpstr>математика П </vt:lpstr>
      <vt:lpstr>математика Б</vt:lpstr>
      <vt:lpstr>физика</vt:lpstr>
      <vt:lpstr>история</vt:lpstr>
      <vt:lpstr>общество</vt:lpstr>
      <vt:lpstr>биология</vt:lpstr>
      <vt:lpstr>англ.язык</vt:lpstr>
      <vt:lpstr>ИКТ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Михалева Наталья</cp:lastModifiedBy>
  <cp:lastPrinted>2023-08-10T05:41:48Z</cp:lastPrinted>
  <dcterms:created xsi:type="dcterms:W3CDTF">2018-06-14T02:37:52Z</dcterms:created>
  <dcterms:modified xsi:type="dcterms:W3CDTF">2023-08-10T05:42:37Z</dcterms:modified>
</cp:coreProperties>
</file>