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21-22\ГИА\11\СТАТИСТИКА\"/>
    </mc:Choice>
  </mc:AlternateContent>
  <bookViews>
    <workbookView xWindow="0" yWindow="0" windowWidth="19440" windowHeight="9720" tabRatio="630" firstSheet="4" activeTab="4"/>
  </bookViews>
  <sheets>
    <sheet name="химия" sheetId="6" r:id="rId1"/>
    <sheet name="география" sheetId="3" r:id="rId2"/>
    <sheet name="литература" sheetId="10" r:id="rId3"/>
    <sheet name="русский язык" sheetId="8" r:id="rId4"/>
    <sheet name="математика П " sheetId="4" r:id="rId5"/>
    <sheet name="математика Б" sheetId="14" r:id="rId6"/>
    <sheet name="физика" sheetId="13" r:id="rId7"/>
    <sheet name="история" sheetId="5" r:id="rId8"/>
    <sheet name="общество" sheetId="7" r:id="rId9"/>
    <sheet name="биология" sheetId="9" r:id="rId10"/>
    <sheet name="англ.язык" sheetId="11" r:id="rId11"/>
    <sheet name="ИКТ" sheetId="2" r:id="rId12"/>
  </sheets>
  <calcPr calcId="152511"/>
</workbook>
</file>

<file path=xl/calcChain.xml><?xml version="1.0" encoding="utf-8"?>
<calcChain xmlns="http://schemas.openxmlformats.org/spreadsheetml/2006/main">
  <c r="E63" i="4" l="1"/>
  <c r="E62" i="4"/>
  <c r="E61" i="4"/>
  <c r="H60" i="4"/>
  <c r="G60" i="4"/>
  <c r="F60" i="4"/>
  <c r="D60" i="4"/>
  <c r="E60" i="4" s="1"/>
  <c r="C60" i="4"/>
  <c r="B60" i="4"/>
  <c r="E59" i="4"/>
  <c r="E58" i="4"/>
  <c r="E57" i="4"/>
  <c r="E56" i="4"/>
  <c r="E55" i="4"/>
  <c r="E54" i="4"/>
  <c r="E53" i="4"/>
  <c r="C64" i="4" l="1"/>
  <c r="D40" i="13"/>
  <c r="E39" i="13"/>
  <c r="I55" i="13"/>
  <c r="H55" i="13"/>
  <c r="G55" i="13"/>
  <c r="F55" i="13"/>
  <c r="E55" i="13"/>
  <c r="D55" i="13"/>
  <c r="C55" i="13"/>
  <c r="B55" i="13"/>
  <c r="J54" i="13"/>
  <c r="J53" i="13"/>
  <c r="J52" i="13"/>
  <c r="J51" i="13"/>
  <c r="J50" i="13"/>
  <c r="J49" i="13"/>
  <c r="J48" i="13"/>
  <c r="E43" i="13"/>
  <c r="E42" i="13"/>
  <c r="E41" i="13"/>
  <c r="H40" i="13"/>
  <c r="G40" i="13"/>
  <c r="F40" i="13"/>
  <c r="C40" i="13"/>
  <c r="B40" i="13"/>
  <c r="E38" i="13"/>
  <c r="E37" i="13"/>
  <c r="E36" i="13"/>
  <c r="E35" i="13"/>
  <c r="E34" i="13"/>
  <c r="E33" i="13"/>
  <c r="J55" i="13" l="1"/>
  <c r="G56" i="13"/>
  <c r="F56" i="13"/>
  <c r="E40" i="13"/>
  <c r="D56" i="13"/>
  <c r="H56" i="13"/>
  <c r="C56" i="13"/>
  <c r="E56" i="13"/>
  <c r="I56" i="13"/>
  <c r="C44" i="13"/>
  <c r="I58" i="9"/>
  <c r="H58" i="9"/>
  <c r="H59" i="9" s="1"/>
  <c r="G58" i="9"/>
  <c r="G59" i="9" s="1"/>
  <c r="F58" i="9"/>
  <c r="F59" i="9" s="1"/>
  <c r="E58" i="9"/>
  <c r="E59" i="9" s="1"/>
  <c r="D58" i="9"/>
  <c r="D59" i="9" s="1"/>
  <c r="C58" i="9"/>
  <c r="C59" i="9" s="1"/>
  <c r="B58" i="9"/>
  <c r="B59" i="9" s="1"/>
  <c r="J56" i="9"/>
  <c r="J55" i="9"/>
  <c r="J54" i="9"/>
  <c r="J53" i="9"/>
  <c r="J52" i="9"/>
  <c r="J51" i="9"/>
  <c r="E46" i="9"/>
  <c r="E45" i="9"/>
  <c r="E44" i="9"/>
  <c r="H43" i="9"/>
  <c r="G43" i="9"/>
  <c r="F43" i="9"/>
  <c r="D43" i="9"/>
  <c r="C43" i="9"/>
  <c r="C47" i="9" s="1"/>
  <c r="B43" i="9"/>
  <c r="E42" i="9"/>
  <c r="E41" i="9"/>
  <c r="E40" i="9"/>
  <c r="E39" i="9"/>
  <c r="E38" i="9"/>
  <c r="E37" i="9"/>
  <c r="E36" i="9"/>
  <c r="J57" i="9" l="1"/>
  <c r="E43" i="9"/>
  <c r="E46" i="4"/>
  <c r="E45" i="4"/>
  <c r="E44" i="4"/>
  <c r="H43" i="4"/>
  <c r="G43" i="4"/>
  <c r="F43" i="4"/>
  <c r="D43" i="4"/>
  <c r="C43" i="4"/>
  <c r="B43" i="4"/>
  <c r="E42" i="4"/>
  <c r="E41" i="4"/>
  <c r="E40" i="4"/>
  <c r="E39" i="4"/>
  <c r="E38" i="4"/>
  <c r="E37" i="4"/>
  <c r="E36" i="4"/>
  <c r="E43" i="4" l="1"/>
  <c r="C47" i="4"/>
  <c r="U60" i="8"/>
  <c r="T60" i="8"/>
  <c r="S60" i="8"/>
  <c r="R60" i="8"/>
  <c r="Q60" i="8"/>
  <c r="P60" i="8"/>
  <c r="O60" i="8"/>
  <c r="N60" i="8"/>
  <c r="V60" i="8" s="1"/>
  <c r="U59" i="8"/>
  <c r="T59" i="8"/>
  <c r="S59" i="8"/>
  <c r="R59" i="8"/>
  <c r="Q59" i="8"/>
  <c r="P59" i="8"/>
  <c r="O59" i="8"/>
  <c r="N59" i="8"/>
  <c r="V59" i="8" s="1"/>
  <c r="U58" i="8"/>
  <c r="T58" i="8"/>
  <c r="S58" i="8"/>
  <c r="R58" i="8"/>
  <c r="Q58" i="8"/>
  <c r="P58" i="8"/>
  <c r="O58" i="8"/>
  <c r="N58" i="8"/>
  <c r="V58" i="8" s="1"/>
  <c r="U57" i="8"/>
  <c r="T57" i="8"/>
  <c r="S57" i="8"/>
  <c r="S61" i="8" s="1"/>
  <c r="R57" i="8"/>
  <c r="Q57" i="8"/>
  <c r="P57" i="8"/>
  <c r="O57" i="8"/>
  <c r="O61" i="8" s="1"/>
  <c r="N57" i="8"/>
  <c r="V57" i="8" s="1"/>
  <c r="U56" i="8"/>
  <c r="T56" i="8"/>
  <c r="T61" i="8" s="1"/>
  <c r="S56" i="8"/>
  <c r="R56" i="8"/>
  <c r="Q56" i="8"/>
  <c r="P56" i="8"/>
  <c r="P61" i="8" s="1"/>
  <c r="O56" i="8"/>
  <c r="N56" i="8"/>
  <c r="V56" i="8" s="1"/>
  <c r="U55" i="8"/>
  <c r="T55" i="8"/>
  <c r="S55" i="8"/>
  <c r="R55" i="8"/>
  <c r="Q55" i="8"/>
  <c r="P55" i="8"/>
  <c r="O55" i="8"/>
  <c r="N55" i="8"/>
  <c r="V55" i="8" s="1"/>
  <c r="U54" i="8"/>
  <c r="U61" i="8" s="1"/>
  <c r="T54" i="8"/>
  <c r="S54" i="8"/>
  <c r="R54" i="8"/>
  <c r="R61" i="8" s="1"/>
  <c r="Q54" i="8"/>
  <c r="Q61" i="8" s="1"/>
  <c r="P54" i="8"/>
  <c r="O54" i="8"/>
  <c r="N54" i="8"/>
  <c r="N61" i="8" s="1"/>
  <c r="Q48" i="8"/>
  <c r="Q47" i="8"/>
  <c r="Q46" i="8"/>
  <c r="P46" i="8"/>
  <c r="O46" i="8"/>
  <c r="N46" i="8"/>
  <c r="T45" i="8"/>
  <c r="S45" i="8"/>
  <c r="R45" i="8"/>
  <c r="P45" i="8"/>
  <c r="O45" i="8"/>
  <c r="O49" i="8" s="1"/>
  <c r="N45" i="8"/>
  <c r="Q44" i="8"/>
  <c r="Q43" i="8"/>
  <c r="Q42" i="8"/>
  <c r="Q41" i="8"/>
  <c r="Q40" i="8"/>
  <c r="Q39" i="8"/>
  <c r="Q38" i="8"/>
  <c r="R62" i="8" l="1"/>
  <c r="O62" i="8"/>
  <c r="T62" i="8"/>
  <c r="S62" i="8"/>
  <c r="Q45" i="8"/>
  <c r="P62" i="8"/>
  <c r="Q62" i="8"/>
  <c r="U62" i="8"/>
  <c r="V61" i="8"/>
  <c r="N62" i="8"/>
  <c r="V54" i="8"/>
  <c r="J26" i="10"/>
  <c r="J20" i="10"/>
  <c r="J21" i="10"/>
  <c r="J22" i="10"/>
  <c r="J23" i="10"/>
  <c r="J24" i="10"/>
  <c r="J25" i="10"/>
  <c r="J19" i="10"/>
  <c r="E14" i="6"/>
  <c r="K27" i="11"/>
  <c r="J27" i="5" l="1"/>
  <c r="B26" i="2" l="1"/>
  <c r="J25" i="2"/>
  <c r="I19" i="2"/>
  <c r="I20" i="2"/>
  <c r="I21" i="2"/>
  <c r="I22" i="2"/>
  <c r="I23" i="2"/>
  <c r="I24" i="2"/>
  <c r="I25" i="2"/>
  <c r="H11" i="11" l="1"/>
  <c r="D11" i="11" l="1"/>
  <c r="C11" i="11"/>
  <c r="K21" i="11" l="1"/>
  <c r="K22" i="11"/>
  <c r="K23" i="11"/>
  <c r="K24" i="11"/>
  <c r="K25" i="11"/>
  <c r="K26" i="11"/>
  <c r="K20" i="11"/>
  <c r="D26" i="7" l="1"/>
  <c r="E26" i="7"/>
  <c r="F26" i="7"/>
  <c r="G26" i="7"/>
  <c r="H26" i="7"/>
  <c r="C26" i="7"/>
  <c r="B26" i="7"/>
  <c r="G11" i="9"/>
  <c r="F11" i="9"/>
  <c r="H11" i="9"/>
  <c r="C28" i="9"/>
  <c r="D28" i="9"/>
  <c r="E28" i="9"/>
  <c r="F28" i="9"/>
  <c r="G28" i="9"/>
  <c r="H28" i="9"/>
  <c r="I28" i="9"/>
  <c r="B28" i="9"/>
  <c r="B29" i="9" s="1"/>
  <c r="J22" i="9"/>
  <c r="J23" i="9"/>
  <c r="J24" i="9"/>
  <c r="J25" i="9"/>
  <c r="J26" i="9"/>
  <c r="J21" i="9"/>
  <c r="J27" i="9" l="1"/>
  <c r="I55" i="8"/>
  <c r="I56" i="8"/>
  <c r="I61" i="8" s="1"/>
  <c r="I57" i="8"/>
  <c r="I58" i="8"/>
  <c r="I59" i="8"/>
  <c r="I60" i="8"/>
  <c r="H55" i="8"/>
  <c r="H56" i="8"/>
  <c r="H57" i="8"/>
  <c r="H58" i="8"/>
  <c r="H59" i="8"/>
  <c r="H60" i="8"/>
  <c r="G55" i="8"/>
  <c r="G56" i="8"/>
  <c r="G57" i="8"/>
  <c r="G61" i="8" s="1"/>
  <c r="G58" i="8"/>
  <c r="G59" i="8"/>
  <c r="G60" i="8"/>
  <c r="F59" i="8"/>
  <c r="F60" i="8"/>
  <c r="F55" i="8"/>
  <c r="F56" i="8"/>
  <c r="F57" i="8"/>
  <c r="F58" i="8"/>
  <c r="E55" i="8"/>
  <c r="J55" i="8" s="1"/>
  <c r="E56" i="8"/>
  <c r="E57" i="8"/>
  <c r="E58" i="8"/>
  <c r="E59" i="8"/>
  <c r="E60" i="8"/>
  <c r="D55" i="8"/>
  <c r="D56" i="8"/>
  <c r="D57" i="8"/>
  <c r="D58" i="8"/>
  <c r="J58" i="8" s="1"/>
  <c r="D59" i="8"/>
  <c r="D60" i="8"/>
  <c r="C55" i="8"/>
  <c r="C56" i="8"/>
  <c r="C61" i="8" s="1"/>
  <c r="C57" i="8"/>
  <c r="C58" i="8"/>
  <c r="C59" i="8"/>
  <c r="C60" i="8"/>
  <c r="C54" i="8"/>
  <c r="D54" i="8"/>
  <c r="E54" i="8"/>
  <c r="F54" i="8"/>
  <c r="G54" i="8"/>
  <c r="H54" i="8"/>
  <c r="I54" i="8"/>
  <c r="B55" i="8"/>
  <c r="B56" i="8"/>
  <c r="B61" i="8" s="1"/>
  <c r="B57" i="8"/>
  <c r="B58" i="8"/>
  <c r="B59" i="8"/>
  <c r="B60" i="8"/>
  <c r="B54" i="8"/>
  <c r="D45" i="8"/>
  <c r="D46" i="8"/>
  <c r="C46" i="8"/>
  <c r="B46" i="8"/>
  <c r="C45" i="8"/>
  <c r="B62" i="8" s="1"/>
  <c r="F61" i="8"/>
  <c r="J59" i="8"/>
  <c r="J54" i="8"/>
  <c r="E48" i="8"/>
  <c r="E47" i="8"/>
  <c r="H45" i="8"/>
  <c r="G45" i="8"/>
  <c r="F45" i="8"/>
  <c r="E44" i="8"/>
  <c r="E43" i="8"/>
  <c r="E42" i="8"/>
  <c r="E41" i="8"/>
  <c r="E40" i="8"/>
  <c r="E39" i="8"/>
  <c r="E38" i="8"/>
  <c r="H61" i="8" l="1"/>
  <c r="J57" i="8"/>
  <c r="E61" i="8"/>
  <c r="D61" i="8"/>
  <c r="J60" i="8"/>
  <c r="J61" i="8"/>
  <c r="J56" i="8"/>
  <c r="C49" i="8"/>
  <c r="E46" i="8"/>
  <c r="B45" i="8"/>
  <c r="I62" i="8"/>
  <c r="E45" i="8"/>
  <c r="D62" i="8"/>
  <c r="H62" i="8"/>
  <c r="E62" i="8"/>
  <c r="C62" i="8"/>
  <c r="G62" i="8"/>
  <c r="F62" i="8"/>
  <c r="I20" i="7"/>
  <c r="I21" i="7"/>
  <c r="I22" i="7"/>
  <c r="I23" i="7"/>
  <c r="I24" i="7"/>
  <c r="I25" i="7"/>
  <c r="I26" i="7"/>
  <c r="I19" i="7"/>
  <c r="D11" i="5" l="1"/>
  <c r="C11" i="5"/>
  <c r="B11" i="5"/>
  <c r="D11" i="13"/>
  <c r="C11" i="13"/>
  <c r="B11" i="13"/>
  <c r="D12" i="14"/>
  <c r="C12" i="14"/>
  <c r="B12" i="14"/>
  <c r="D12" i="4"/>
  <c r="C12" i="4"/>
  <c r="B12" i="4"/>
  <c r="N12" i="8"/>
  <c r="M12" i="8"/>
  <c r="L12" i="8"/>
  <c r="D12" i="8"/>
  <c r="C12" i="8"/>
  <c r="B12" i="8"/>
  <c r="D11" i="10"/>
  <c r="C11" i="10"/>
  <c r="B11" i="10"/>
  <c r="D11" i="3"/>
  <c r="C11" i="3"/>
  <c r="B11" i="3"/>
  <c r="D11" i="6"/>
  <c r="C11" i="6"/>
  <c r="B11" i="6"/>
  <c r="J21" i="5" l="1"/>
  <c r="J22" i="5"/>
  <c r="J23" i="5"/>
  <c r="J24" i="5"/>
  <c r="J25" i="5"/>
  <c r="J26" i="5"/>
  <c r="J20" i="5"/>
  <c r="B26" i="13"/>
  <c r="J20" i="13"/>
  <c r="J21" i="13"/>
  <c r="J22" i="13"/>
  <c r="J23" i="13"/>
  <c r="J24" i="13"/>
  <c r="J25" i="13"/>
  <c r="J19" i="13"/>
  <c r="E4" i="13"/>
  <c r="E5" i="13"/>
  <c r="E6" i="13"/>
  <c r="E7" i="13"/>
  <c r="E8" i="13"/>
  <c r="E9" i="13"/>
  <c r="E6" i="14" l="1"/>
  <c r="E7" i="14"/>
  <c r="E8" i="14"/>
  <c r="E9" i="14"/>
  <c r="E10" i="14"/>
  <c r="E11" i="14"/>
  <c r="E5" i="14"/>
  <c r="G12" i="4" l="1"/>
  <c r="H12" i="4"/>
  <c r="F12" i="4"/>
  <c r="B27" i="3"/>
  <c r="C27" i="3"/>
  <c r="K21" i="4" l="1"/>
  <c r="K23" i="4"/>
  <c r="K24" i="4"/>
  <c r="K25" i="4"/>
  <c r="K26" i="4"/>
  <c r="K27" i="4"/>
  <c r="K22" i="4"/>
  <c r="V6" i="8" l="1"/>
  <c r="V7" i="8"/>
  <c r="V8" i="8"/>
  <c r="V9" i="8"/>
  <c r="V10" i="8"/>
  <c r="V11" i="8"/>
  <c r="V5" i="8"/>
  <c r="U6" i="8"/>
  <c r="U7" i="8"/>
  <c r="U8" i="8"/>
  <c r="U9" i="8"/>
  <c r="U10" i="8"/>
  <c r="U11" i="8"/>
  <c r="U5" i="8"/>
  <c r="T6" i="8"/>
  <c r="T7" i="8"/>
  <c r="T8" i="8"/>
  <c r="T9" i="8"/>
  <c r="T10" i="8"/>
  <c r="T11" i="8"/>
  <c r="T5" i="8"/>
  <c r="L28" i="8" l="1"/>
  <c r="M28" i="8"/>
  <c r="N28" i="8"/>
  <c r="O28" i="8"/>
  <c r="P28" i="8"/>
  <c r="Q28" i="8"/>
  <c r="R28" i="8"/>
  <c r="S28" i="8"/>
  <c r="T27" i="8"/>
  <c r="T26" i="8"/>
  <c r="T25" i="8"/>
  <c r="T24" i="8"/>
  <c r="T23" i="8"/>
  <c r="T22" i="8"/>
  <c r="T21" i="8"/>
  <c r="I29" i="8"/>
  <c r="H29" i="8"/>
  <c r="G29" i="8"/>
  <c r="F29" i="8"/>
  <c r="E29" i="8"/>
  <c r="D29" i="8"/>
  <c r="C29" i="8"/>
  <c r="B29" i="8"/>
  <c r="B28" i="6"/>
  <c r="C28" i="8"/>
  <c r="D28" i="8"/>
  <c r="E28" i="8"/>
  <c r="F28" i="8"/>
  <c r="G28" i="8"/>
  <c r="H28" i="8"/>
  <c r="I28" i="8"/>
  <c r="B28" i="8"/>
  <c r="T28" i="8" l="1"/>
  <c r="J21" i="6"/>
  <c r="J22" i="6"/>
  <c r="J23" i="6"/>
  <c r="J24" i="6"/>
  <c r="J25" i="6"/>
  <c r="J26" i="6"/>
  <c r="J27" i="6"/>
  <c r="J20" i="6"/>
  <c r="J23" i="8"/>
  <c r="J24" i="8"/>
  <c r="J25" i="8"/>
  <c r="J26" i="8"/>
  <c r="J27" i="8"/>
  <c r="J28" i="8"/>
  <c r="J21" i="8"/>
  <c r="J22" i="8"/>
  <c r="E12" i="6" l="1"/>
  <c r="E12" i="10"/>
  <c r="E11" i="3"/>
  <c r="E12" i="3"/>
  <c r="E13" i="3"/>
  <c r="H11" i="10"/>
  <c r="G11" i="10"/>
  <c r="F11" i="10"/>
  <c r="E13" i="6"/>
  <c r="B11" i="11"/>
  <c r="F11" i="11"/>
  <c r="G11" i="11"/>
  <c r="E15" i="14"/>
  <c r="E14" i="14"/>
  <c r="E13" i="14"/>
  <c r="O15" i="8"/>
  <c r="O14" i="8"/>
  <c r="O13" i="8"/>
  <c r="R12" i="8"/>
  <c r="Q12" i="8"/>
  <c r="P12" i="8"/>
  <c r="O11" i="8"/>
  <c r="O10" i="8"/>
  <c r="O9" i="8"/>
  <c r="O8" i="8"/>
  <c r="O7" i="8"/>
  <c r="O6" i="8"/>
  <c r="O5" i="8"/>
  <c r="E11" i="11" l="1"/>
  <c r="E12" i="14"/>
  <c r="M29" i="8"/>
  <c r="Q29" i="8"/>
  <c r="L29" i="8"/>
  <c r="R29" i="8"/>
  <c r="S29" i="8"/>
  <c r="N29" i="8"/>
  <c r="P29" i="8"/>
  <c r="O29" i="8"/>
  <c r="O12" i="8"/>
  <c r="C16" i="14"/>
  <c r="C15" i="3"/>
  <c r="E4" i="6"/>
  <c r="E5" i="6"/>
  <c r="J27" i="11" l="1"/>
  <c r="I27" i="11"/>
  <c r="H27" i="11"/>
  <c r="G27" i="11"/>
  <c r="F27" i="11"/>
  <c r="E27" i="11"/>
  <c r="D27" i="11"/>
  <c r="C27" i="11"/>
  <c r="B27" i="11"/>
  <c r="E14" i="11"/>
  <c r="E13" i="11"/>
  <c r="G12" i="11"/>
  <c r="F12" i="11"/>
  <c r="D12" i="11"/>
  <c r="F28" i="11" s="1"/>
  <c r="C12" i="11"/>
  <c r="B12" i="11"/>
  <c r="B28" i="11" s="1"/>
  <c r="E10" i="11"/>
  <c r="E9" i="11"/>
  <c r="E8" i="11"/>
  <c r="E7" i="11"/>
  <c r="E6" i="11"/>
  <c r="E5" i="11"/>
  <c r="E4" i="11"/>
  <c r="E14" i="7"/>
  <c r="E13" i="7"/>
  <c r="E12" i="7"/>
  <c r="H11" i="7"/>
  <c r="G11" i="7"/>
  <c r="F11" i="7"/>
  <c r="D11" i="7"/>
  <c r="E11" i="7" s="1"/>
  <c r="C11" i="7"/>
  <c r="G27" i="7" s="1"/>
  <c r="B11" i="7"/>
  <c r="E10" i="7"/>
  <c r="E9" i="7"/>
  <c r="E8" i="7"/>
  <c r="E7" i="7"/>
  <c r="E6" i="7"/>
  <c r="E5" i="7"/>
  <c r="E4" i="7"/>
  <c r="H27" i="5"/>
  <c r="G27" i="5"/>
  <c r="F27" i="5"/>
  <c r="E27" i="5"/>
  <c r="D27" i="5"/>
  <c r="C27" i="5"/>
  <c r="B27" i="5"/>
  <c r="E14" i="5"/>
  <c r="E13" i="5"/>
  <c r="E12" i="5"/>
  <c r="H11" i="5"/>
  <c r="G11" i="5"/>
  <c r="F11" i="5"/>
  <c r="E10" i="5"/>
  <c r="E9" i="5"/>
  <c r="E8" i="5"/>
  <c r="E7" i="5"/>
  <c r="E6" i="5"/>
  <c r="E5" i="5"/>
  <c r="E4" i="5"/>
  <c r="E14" i="9"/>
  <c r="E13" i="9"/>
  <c r="E12" i="9"/>
  <c r="D11" i="9"/>
  <c r="C11" i="9"/>
  <c r="G29" i="9" s="1"/>
  <c r="B11" i="9"/>
  <c r="E10" i="9"/>
  <c r="E9" i="9"/>
  <c r="E8" i="9"/>
  <c r="E7" i="9"/>
  <c r="E6" i="9"/>
  <c r="E5" i="9"/>
  <c r="E4" i="9"/>
  <c r="I27" i="6"/>
  <c r="H27" i="6"/>
  <c r="G27" i="6"/>
  <c r="F27" i="6"/>
  <c r="E27" i="6"/>
  <c r="D27" i="6"/>
  <c r="C27" i="6"/>
  <c r="B27" i="6"/>
  <c r="H11" i="6"/>
  <c r="G11" i="6"/>
  <c r="F11" i="6"/>
  <c r="E10" i="6"/>
  <c r="E8" i="6"/>
  <c r="E7" i="6"/>
  <c r="E6" i="6"/>
  <c r="I26" i="13"/>
  <c r="H26" i="13"/>
  <c r="G26" i="13"/>
  <c r="F26" i="13"/>
  <c r="E26" i="13"/>
  <c r="D26" i="13"/>
  <c r="C26" i="13"/>
  <c r="E14" i="13"/>
  <c r="E13" i="13"/>
  <c r="E12" i="13"/>
  <c r="H11" i="13"/>
  <c r="G11" i="13"/>
  <c r="F11" i="13"/>
  <c r="J28" i="4"/>
  <c r="J29" i="4" s="1"/>
  <c r="I28" i="4"/>
  <c r="I29" i="4" s="1"/>
  <c r="H28" i="4"/>
  <c r="H29" i="4" s="1"/>
  <c r="G28" i="4"/>
  <c r="G29" i="4" s="1"/>
  <c r="F28" i="4"/>
  <c r="F29" i="4" s="1"/>
  <c r="E28" i="4"/>
  <c r="E29" i="4" s="1"/>
  <c r="D28" i="4"/>
  <c r="D29" i="4" s="1"/>
  <c r="C28" i="4"/>
  <c r="C29" i="4" s="1"/>
  <c r="B28" i="4"/>
  <c r="B29" i="4" s="1"/>
  <c r="C16" i="4"/>
  <c r="E15" i="4"/>
  <c r="E14" i="4"/>
  <c r="E13" i="4"/>
  <c r="E12" i="4"/>
  <c r="E11" i="4"/>
  <c r="E10" i="4"/>
  <c r="E9" i="4"/>
  <c r="E8" i="4"/>
  <c r="E7" i="4"/>
  <c r="E6" i="4"/>
  <c r="E5" i="4"/>
  <c r="E15" i="8"/>
  <c r="E14" i="8"/>
  <c r="E13" i="8"/>
  <c r="H12" i="8"/>
  <c r="G12" i="8"/>
  <c r="F12" i="8"/>
  <c r="E11" i="8"/>
  <c r="E10" i="8"/>
  <c r="E9" i="8"/>
  <c r="E8" i="8"/>
  <c r="E7" i="8"/>
  <c r="E6" i="8"/>
  <c r="E5" i="8"/>
  <c r="I26" i="10"/>
  <c r="H26" i="10"/>
  <c r="G26" i="10"/>
  <c r="F26" i="10"/>
  <c r="E26" i="10"/>
  <c r="D26" i="10"/>
  <c r="C26" i="10"/>
  <c r="B26" i="10"/>
  <c r="G27" i="10"/>
  <c r="E9" i="10"/>
  <c r="E7" i="10"/>
  <c r="E6" i="10"/>
  <c r="E4" i="10"/>
  <c r="I26" i="3"/>
  <c r="H26" i="3"/>
  <c r="G26" i="3"/>
  <c r="F26" i="3"/>
  <c r="E26" i="3"/>
  <c r="D26" i="3"/>
  <c r="C26" i="3"/>
  <c r="B26" i="3"/>
  <c r="H11" i="3"/>
  <c r="G11" i="3"/>
  <c r="F11" i="3"/>
  <c r="E6" i="3"/>
  <c r="H26" i="2"/>
  <c r="G26" i="2"/>
  <c r="F26" i="2"/>
  <c r="E26" i="2"/>
  <c r="D26" i="2"/>
  <c r="C26" i="2"/>
  <c r="E14" i="2"/>
  <c r="E13" i="2"/>
  <c r="E12" i="2"/>
  <c r="H11" i="2"/>
  <c r="G11" i="2"/>
  <c r="F11" i="2"/>
  <c r="D11" i="2"/>
  <c r="C11" i="2"/>
  <c r="B11" i="2"/>
  <c r="B27" i="2" s="1"/>
  <c r="E10" i="2"/>
  <c r="E9" i="2"/>
  <c r="E8" i="2"/>
  <c r="E7" i="2"/>
  <c r="E6" i="2"/>
  <c r="E5" i="2"/>
  <c r="E4" i="2"/>
  <c r="J28" i="11" l="1"/>
  <c r="H27" i="2"/>
  <c r="E27" i="2"/>
  <c r="F27" i="2"/>
  <c r="E11" i="2"/>
  <c r="E28" i="11"/>
  <c r="C28" i="11"/>
  <c r="G28" i="11"/>
  <c r="I28" i="11"/>
  <c r="D28" i="5"/>
  <c r="E28" i="5"/>
  <c r="G28" i="5"/>
  <c r="E11" i="5"/>
  <c r="J26" i="13"/>
  <c r="D27" i="13"/>
  <c r="C27" i="13"/>
  <c r="H27" i="13"/>
  <c r="F27" i="13"/>
  <c r="G27" i="13"/>
  <c r="E11" i="13"/>
  <c r="E12" i="8"/>
  <c r="C15" i="2"/>
  <c r="C27" i="2"/>
  <c r="G27" i="2"/>
  <c r="D27" i="2"/>
  <c r="C15" i="11"/>
  <c r="D28" i="11"/>
  <c r="H28" i="11"/>
  <c r="E12" i="11"/>
  <c r="D29" i="9"/>
  <c r="H29" i="9"/>
  <c r="C15" i="9"/>
  <c r="E29" i="9"/>
  <c r="E11" i="9"/>
  <c r="F29" i="9"/>
  <c r="C29" i="9"/>
  <c r="D27" i="7"/>
  <c r="H27" i="7"/>
  <c r="E27" i="7"/>
  <c r="C15" i="7"/>
  <c r="B27" i="7"/>
  <c r="F27" i="7"/>
  <c r="C27" i="7"/>
  <c r="C16" i="5"/>
  <c r="F28" i="5"/>
  <c r="H28" i="5"/>
  <c r="B28" i="5"/>
  <c r="C28" i="5"/>
  <c r="E27" i="13"/>
  <c r="I27" i="13"/>
  <c r="C15" i="13"/>
  <c r="C16" i="8"/>
  <c r="I27" i="10"/>
  <c r="C27" i="10"/>
  <c r="E27" i="10"/>
  <c r="E11" i="10"/>
  <c r="D27" i="10"/>
  <c r="H27" i="10"/>
  <c r="C15" i="10"/>
  <c r="F27" i="10"/>
  <c r="I27" i="3"/>
  <c r="F27" i="3"/>
  <c r="G27" i="3"/>
  <c r="E27" i="3"/>
  <c r="D27" i="3"/>
  <c r="H27" i="3"/>
  <c r="E28" i="6"/>
  <c r="E11" i="6"/>
  <c r="F28" i="6"/>
  <c r="C28" i="6"/>
  <c r="G28" i="6"/>
  <c r="D28" i="6"/>
  <c r="H28" i="6"/>
  <c r="C15" i="6"/>
</calcChain>
</file>

<file path=xl/sharedStrings.xml><?xml version="1.0" encoding="utf-8"?>
<sst xmlns="http://schemas.openxmlformats.org/spreadsheetml/2006/main" count="723" uniqueCount="95">
  <si>
    <t>ОУ</t>
  </si>
  <si>
    <t>РИС</t>
  </si>
  <si>
    <t>СОШ №2</t>
  </si>
  <si>
    <t>СОШ №3</t>
  </si>
  <si>
    <t>СОШ №4</t>
  </si>
  <si>
    <t>СОШ №5</t>
  </si>
  <si>
    <t>СОШ №6</t>
  </si>
  <si>
    <t>СОШ №7</t>
  </si>
  <si>
    <t>город</t>
  </si>
  <si>
    <t>ВПЛ</t>
  </si>
  <si>
    <t>СПО</t>
  </si>
  <si>
    <t>Информатика и ИКТ</t>
  </si>
  <si>
    <t>порог</t>
  </si>
  <si>
    <t>максимальный балл</t>
  </si>
  <si>
    <t>минимальный балл</t>
  </si>
  <si>
    <t>Гимназия №1</t>
  </si>
  <si>
    <t>всего по городу</t>
  </si>
  <si>
    <t>по области</t>
  </si>
  <si>
    <t>средний тестовый балл</t>
  </si>
  <si>
    <t>прошли порог %</t>
  </si>
  <si>
    <t>прошли порог</t>
  </si>
  <si>
    <t>всего сдавали</t>
  </si>
  <si>
    <t>08-География</t>
  </si>
  <si>
    <t>Математика П</t>
  </si>
  <si>
    <t>Всего сдавали</t>
  </si>
  <si>
    <t>Прошли порог</t>
  </si>
  <si>
    <t>Прошли порог %</t>
  </si>
  <si>
    <t>Средний тестовый балл</t>
  </si>
  <si>
    <t>04-Химия</t>
  </si>
  <si>
    <t>07-История</t>
  </si>
  <si>
    <t>71-80</t>
  </si>
  <si>
    <t>81-90</t>
  </si>
  <si>
    <t>91-100</t>
  </si>
  <si>
    <t>по ОУ</t>
  </si>
  <si>
    <t>итого</t>
  </si>
  <si>
    <t xml:space="preserve">Обществознание </t>
  </si>
  <si>
    <t>Русский язык</t>
  </si>
  <si>
    <t>Биология</t>
  </si>
  <si>
    <t>Литература</t>
  </si>
  <si>
    <t xml:space="preserve">Английский язык </t>
  </si>
  <si>
    <t>Физика</t>
  </si>
  <si>
    <t>36-40</t>
  </si>
  <si>
    <t>27-30</t>
  </si>
  <si>
    <t>31-40</t>
  </si>
  <si>
    <t>41-50</t>
  </si>
  <si>
    <t>51-60</t>
  </si>
  <si>
    <t>61-70</t>
  </si>
  <si>
    <t>% по городу</t>
  </si>
  <si>
    <t>не прош.порог по ОУ</t>
  </si>
  <si>
    <t>не прошли порог по ОУ</t>
  </si>
  <si>
    <t>не прошли порог о ОУ</t>
  </si>
  <si>
    <t>в РИС</t>
  </si>
  <si>
    <t>менее 36</t>
  </si>
  <si>
    <t>меньше 32</t>
  </si>
  <si>
    <t>32-40</t>
  </si>
  <si>
    <t>мен. 42</t>
  </si>
  <si>
    <t>42-50</t>
  </si>
  <si>
    <t>мен.36</t>
  </si>
  <si>
    <t>Менее 22</t>
  </si>
  <si>
    <t>22-30</t>
  </si>
  <si>
    <t>%</t>
  </si>
  <si>
    <t>60-70</t>
  </si>
  <si>
    <t>% от кол-ва сдававших</t>
  </si>
  <si>
    <t>до 24</t>
  </si>
  <si>
    <t>25-40</t>
  </si>
  <si>
    <t>не прошли порог</t>
  </si>
  <si>
    <t>% ПО городу</t>
  </si>
  <si>
    <t>Не прошли порог</t>
  </si>
  <si>
    <t>менее 37</t>
  </si>
  <si>
    <t>37-40</t>
  </si>
  <si>
    <t>менее 32</t>
  </si>
  <si>
    <t>всего по области</t>
  </si>
  <si>
    <t>мин</t>
  </si>
  <si>
    <t>ср</t>
  </si>
  <si>
    <t>макс</t>
  </si>
  <si>
    <t>до 27 (не вкл 27)</t>
  </si>
  <si>
    <t>итоговая</t>
  </si>
  <si>
    <t xml:space="preserve">Посохова аннулирован </t>
  </si>
  <si>
    <t>20-21.06.2022</t>
  </si>
  <si>
    <t>менее 40</t>
  </si>
  <si>
    <t>40-50</t>
  </si>
  <si>
    <t>Математика Б</t>
  </si>
  <si>
    <t>Лупахин, Тимофеева, Филипенко</t>
  </si>
  <si>
    <t>Федорова,Спиридонов,Мушаков,Минаева,Ярошенко Вл.,Крашинский,Горелова</t>
  </si>
  <si>
    <t>Батухтина,Соломатова,Савченко,Волнина</t>
  </si>
  <si>
    <t>Хроменков,Дятлова,Дьяченко</t>
  </si>
  <si>
    <t>Чалов,Рост</t>
  </si>
  <si>
    <t>с пересдачей</t>
  </si>
  <si>
    <t>Дьяченко</t>
  </si>
  <si>
    <t>Мушаков</t>
  </si>
  <si>
    <t>Савченко</t>
  </si>
  <si>
    <t>Гойда завал</t>
  </si>
  <si>
    <t>итоговая с 30.06</t>
  </si>
  <si>
    <t xml:space="preserve">итоговая </t>
  </si>
  <si>
    <t>Горелов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</si>
</sst>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indexed="8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3" fillId="2" borderId="1" xfId="0" applyFont="1" applyFill="1" applyBorder="1"/>
    <xf numFmtId="0" fontId="0" fillId="0" borderId="0" xfId="0" applyFill="1" applyBorder="1"/>
    <xf numFmtId="16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/>
    <xf numFmtId="0" fontId="5" fillId="0" borderId="0" xfId="0" applyFont="1"/>
    <xf numFmtId="0" fontId="3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Fill="1" applyBorder="1"/>
    <xf numFmtId="9" fontId="5" fillId="0" borderId="1" xfId="0" applyNumberFormat="1" applyFont="1" applyFill="1" applyBorder="1"/>
    <xf numFmtId="2" fontId="5" fillId="0" borderId="1" xfId="0" applyNumberFormat="1" applyFont="1" applyFill="1" applyBorder="1"/>
    <xf numFmtId="0" fontId="3" fillId="2" borderId="1" xfId="0" applyFont="1" applyFill="1" applyBorder="1" applyAlignment="1">
      <alignment horizontal="right"/>
    </xf>
    <xf numFmtId="9" fontId="3" fillId="2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/>
    <xf numFmtId="9" fontId="5" fillId="0" borderId="1" xfId="0" applyNumberFormat="1" applyFont="1" applyBorder="1"/>
    <xf numFmtId="2" fontId="5" fillId="0" borderId="1" xfId="0" applyNumberFormat="1" applyFont="1" applyBorder="1"/>
    <xf numFmtId="0" fontId="5" fillId="0" borderId="1" xfId="0" applyFont="1" applyFill="1" applyBorder="1" applyAlignment="1">
      <alignment horizontal="right"/>
    </xf>
    <xf numFmtId="0" fontId="5" fillId="3" borderId="1" xfId="0" applyFont="1" applyFill="1" applyBorder="1"/>
    <xf numFmtId="2" fontId="5" fillId="3" borderId="1" xfId="0" applyNumberFormat="1" applyFont="1" applyFill="1" applyBorder="1"/>
    <xf numFmtId="10" fontId="3" fillId="2" borderId="1" xfId="0" applyNumberFormat="1" applyFont="1" applyFill="1" applyBorder="1"/>
    <xf numFmtId="14" fontId="4" fillId="0" borderId="0" xfId="0" applyNumberFormat="1" applyFont="1" applyAlignment="1"/>
    <xf numFmtId="0" fontId="5" fillId="3" borderId="1" xfId="0" applyFont="1" applyFill="1" applyBorder="1" applyAlignment="1">
      <alignment horizontal="left"/>
    </xf>
    <xf numFmtId="9" fontId="3" fillId="3" borderId="1" xfId="0" applyNumberFormat="1" applyFont="1" applyFill="1" applyBorder="1"/>
    <xf numFmtId="14" fontId="5" fillId="0" borderId="0" xfId="0" applyNumberFormat="1" applyFont="1" applyFill="1"/>
    <xf numFmtId="14" fontId="4" fillId="0" borderId="0" xfId="0" applyNumberFormat="1" applyFont="1" applyFill="1"/>
    <xf numFmtId="2" fontId="3" fillId="2" borderId="1" xfId="0" applyNumberFormat="1" applyFont="1" applyFill="1" applyBorder="1"/>
    <xf numFmtId="0" fontId="1" fillId="0" borderId="1" xfId="0" applyFont="1" applyBorder="1" applyAlignment="1">
      <alignment horizontal="right"/>
    </xf>
    <xf numFmtId="14" fontId="5" fillId="0" borderId="0" xfId="0" applyNumberFormat="1" applyFont="1" applyFill="1" applyAlignment="1"/>
    <xf numFmtId="0" fontId="5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9" fontId="3" fillId="0" borderId="0" xfId="0" applyNumberFormat="1" applyFont="1" applyFill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2" xfId="0" applyFont="1" applyFill="1" applyBorder="1"/>
    <xf numFmtId="14" fontId="5" fillId="0" borderId="0" xfId="0" applyNumberFormat="1" applyFont="1" applyAlignment="1"/>
    <xf numFmtId="9" fontId="5" fillId="0" borderId="0" xfId="0" applyNumberFormat="1" applyFont="1" applyFill="1" applyBorder="1"/>
    <xf numFmtId="10" fontId="3" fillId="0" borderId="0" xfId="0" applyNumberFormat="1" applyFont="1" applyFill="1" applyBorder="1"/>
    <xf numFmtId="0" fontId="5" fillId="5" borderId="0" xfId="0" applyFont="1" applyFill="1"/>
    <xf numFmtId="0" fontId="5" fillId="4" borderId="0" xfId="0" applyFont="1" applyFill="1"/>
    <xf numFmtId="0" fontId="5" fillId="3" borderId="1" xfId="0" applyFont="1" applyFill="1" applyBorder="1" applyAlignment="1">
      <alignment horizontal="right"/>
    </xf>
    <xf numFmtId="0" fontId="5" fillId="8" borderId="1" xfId="0" applyFont="1" applyFill="1" applyBorder="1"/>
    <xf numFmtId="9" fontId="5" fillId="8" borderId="1" xfId="0" applyNumberFormat="1" applyFont="1" applyFill="1" applyBorder="1"/>
    <xf numFmtId="0" fontId="3" fillId="8" borderId="0" xfId="0" applyFont="1" applyFill="1" applyBorder="1" applyAlignment="1">
      <alignment wrapText="1"/>
    </xf>
    <xf numFmtId="0" fontId="1" fillId="8" borderId="0" xfId="0" applyFont="1" applyFill="1" applyBorder="1" applyAlignment="1">
      <alignment horizontal="center"/>
    </xf>
    <xf numFmtId="0" fontId="5" fillId="8" borderId="0" xfId="0" applyFont="1" applyFill="1" applyBorder="1"/>
    <xf numFmtId="0" fontId="3" fillId="8" borderId="0" xfId="0" applyFont="1" applyFill="1" applyBorder="1"/>
    <xf numFmtId="0" fontId="2" fillId="8" borderId="0" xfId="0" applyFont="1" applyFill="1" applyBorder="1" applyAlignment="1">
      <alignment horizontal="center"/>
    </xf>
    <xf numFmtId="0" fontId="4" fillId="8" borderId="0" xfId="0" applyFont="1" applyFill="1" applyBorder="1"/>
    <xf numFmtId="0" fontId="7" fillId="0" borderId="0" xfId="0" applyFont="1" applyFill="1"/>
    <xf numFmtId="0" fontId="3" fillId="4" borderId="0" xfId="0" applyFont="1" applyFill="1"/>
    <xf numFmtId="2" fontId="5" fillId="8" borderId="1" xfId="0" applyNumberFormat="1" applyFont="1" applyFill="1" applyBorder="1"/>
    <xf numFmtId="0" fontId="5" fillId="8" borderId="1" xfId="0" applyFont="1" applyFill="1" applyBorder="1" applyAlignment="1">
      <alignment horizontal="center"/>
    </xf>
    <xf numFmtId="0" fontId="3" fillId="9" borderId="1" xfId="0" applyFont="1" applyFill="1" applyBorder="1"/>
    <xf numFmtId="9" fontId="3" fillId="9" borderId="1" xfId="0" applyNumberFormat="1" applyFont="1" applyFill="1" applyBorder="1"/>
    <xf numFmtId="2" fontId="3" fillId="9" borderId="1" xfId="0" applyNumberFormat="1" applyFont="1" applyFill="1" applyBorder="1"/>
    <xf numFmtId="0" fontId="3" fillId="10" borderId="1" xfId="0" applyFont="1" applyFill="1" applyBorder="1" applyAlignment="1">
      <alignment horizontal="right"/>
    </xf>
    <xf numFmtId="0" fontId="3" fillId="10" borderId="1" xfId="0" applyFont="1" applyFill="1" applyBorder="1"/>
    <xf numFmtId="10" fontId="3" fillId="10" borderId="1" xfId="0" applyNumberFormat="1" applyFont="1" applyFill="1" applyBorder="1"/>
    <xf numFmtId="0" fontId="3" fillId="11" borderId="1" xfId="0" applyFont="1" applyFill="1" applyBorder="1" applyAlignment="1">
      <alignment horizontal="right"/>
    </xf>
    <xf numFmtId="0" fontId="3" fillId="11" borderId="1" xfId="0" applyFont="1" applyFill="1" applyBorder="1"/>
    <xf numFmtId="10" fontId="3" fillId="11" borderId="1" xfId="0" applyNumberFormat="1" applyFont="1" applyFill="1" applyBorder="1"/>
    <xf numFmtId="0" fontId="7" fillId="0" borderId="0" xfId="0" applyFont="1"/>
    <xf numFmtId="0" fontId="3" fillId="14" borderId="1" xfId="0" applyFont="1" applyFill="1" applyBorder="1" applyAlignment="1">
      <alignment wrapText="1"/>
    </xf>
    <xf numFmtId="0" fontId="2" fillId="14" borderId="1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0" fillId="8" borderId="0" xfId="0" applyFill="1"/>
    <xf numFmtId="0" fontId="0" fillId="8" borderId="0" xfId="0" applyFill="1" applyBorder="1"/>
    <xf numFmtId="0" fontId="11" fillId="8" borderId="0" xfId="0" applyFont="1" applyFill="1"/>
    <xf numFmtId="0" fontId="12" fillId="0" borderId="0" xfId="0" applyFont="1"/>
    <xf numFmtId="0" fontId="10" fillId="0" borderId="0" xfId="0" applyFont="1"/>
    <xf numFmtId="14" fontId="0" fillId="0" borderId="0" xfId="0" applyNumberFormat="1"/>
    <xf numFmtId="9" fontId="5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9" fontId="5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9" fontId="5" fillId="8" borderId="1" xfId="0" applyNumberFormat="1" applyFont="1" applyFill="1" applyBorder="1" applyAlignment="1">
      <alignment horizontal="center"/>
    </xf>
    <xf numFmtId="2" fontId="5" fillId="8" borderId="1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4" fillId="4" borderId="0" xfId="0" applyFont="1" applyFill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8" borderId="1" xfId="0" applyFont="1" applyFill="1" applyBorder="1"/>
    <xf numFmtId="10" fontId="13" fillId="8" borderId="1" xfId="0" applyNumberFormat="1" applyFont="1" applyFill="1" applyBorder="1"/>
    <xf numFmtId="2" fontId="4" fillId="8" borderId="1" xfId="0" applyNumberFormat="1" applyFont="1" applyFill="1" applyBorder="1"/>
    <xf numFmtId="0" fontId="4" fillId="8" borderId="1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right"/>
    </xf>
    <xf numFmtId="0" fontId="13" fillId="2" borderId="1" xfId="0" applyFont="1" applyFill="1" applyBorder="1"/>
    <xf numFmtId="10" fontId="13" fillId="16" borderId="1" xfId="0" applyNumberFormat="1" applyFont="1" applyFill="1" applyBorder="1"/>
    <xf numFmtId="0" fontId="13" fillId="6" borderId="1" xfId="0" applyFont="1" applyFill="1" applyBorder="1" applyAlignment="1">
      <alignment horizontal="right"/>
    </xf>
    <xf numFmtId="0" fontId="13" fillId="6" borderId="1" xfId="0" applyFont="1" applyFill="1" applyBorder="1"/>
    <xf numFmtId="0" fontId="10" fillId="0" borderId="0" xfId="0" applyFont="1" applyFill="1" applyBorder="1"/>
    <xf numFmtId="0" fontId="12" fillId="0" borderId="0" xfId="0" applyFont="1" applyBorder="1"/>
    <xf numFmtId="0" fontId="10" fillId="0" borderId="0" xfId="0" applyFont="1" applyBorder="1"/>
    <xf numFmtId="0" fontId="0" fillId="0" borderId="0" xfId="0" applyFont="1" applyFill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4" fillId="13" borderId="0" xfId="0" applyFont="1" applyFill="1"/>
    <xf numFmtId="0" fontId="4" fillId="0" borderId="1" xfId="0" applyFont="1" applyFill="1" applyBorder="1"/>
    <xf numFmtId="0" fontId="13" fillId="12" borderId="1" xfId="0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wrapText="1"/>
    </xf>
    <xf numFmtId="0" fontId="16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/>
    </xf>
    <xf numFmtId="0" fontId="16" fillId="12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14" fillId="0" borderId="0" xfId="0" applyFont="1" applyBorder="1"/>
    <xf numFmtId="14" fontId="0" fillId="0" borderId="0" xfId="0" applyNumberFormat="1" applyFont="1" applyFill="1" applyBorder="1"/>
    <xf numFmtId="0" fontId="0" fillId="0" borderId="0" xfId="0" applyFont="1"/>
    <xf numFmtId="0" fontId="13" fillId="0" borderId="0" xfId="0" applyFont="1" applyFill="1" applyBorder="1" applyAlignment="1">
      <alignment vertical="center"/>
    </xf>
    <xf numFmtId="16" fontId="4" fillId="0" borderId="0" xfId="0" applyNumberFormat="1" applyFont="1" applyFill="1" applyBorder="1" applyAlignment="1">
      <alignment vertical="center"/>
    </xf>
    <xf numFmtId="0" fontId="17" fillId="17" borderId="1" xfId="0" applyFont="1" applyFill="1" applyBorder="1" applyAlignment="1">
      <alignment horizontal="center"/>
    </xf>
    <xf numFmtId="0" fontId="4" fillId="18" borderId="1" xfId="0" applyFont="1" applyFill="1" applyBorder="1" applyAlignment="1">
      <alignment horizontal="center"/>
    </xf>
    <xf numFmtId="0" fontId="17" fillId="18" borderId="1" xfId="0" applyFont="1" applyFill="1" applyBorder="1" applyAlignment="1">
      <alignment horizontal="center"/>
    </xf>
    <xf numFmtId="0" fontId="13" fillId="12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left"/>
    </xf>
    <xf numFmtId="9" fontId="4" fillId="17" borderId="1" xfId="0" applyNumberFormat="1" applyFont="1" applyFill="1" applyBorder="1" applyAlignment="1">
      <alignment horizontal="center"/>
    </xf>
    <xf numFmtId="2" fontId="4" fillId="17" borderId="1" xfId="0" applyNumberFormat="1" applyFont="1" applyFill="1" applyBorder="1" applyAlignment="1">
      <alignment horizontal="center"/>
    </xf>
    <xf numFmtId="9" fontId="4" fillId="8" borderId="1" xfId="0" applyNumberFormat="1" applyFont="1" applyFill="1" applyBorder="1" applyAlignment="1">
      <alignment horizontal="center"/>
    </xf>
    <xf numFmtId="9" fontId="4" fillId="12" borderId="1" xfId="0" applyNumberFormat="1" applyFont="1" applyFill="1" applyBorder="1" applyAlignment="1">
      <alignment horizontal="center"/>
    </xf>
    <xf numFmtId="2" fontId="13" fillId="12" borderId="1" xfId="0" applyNumberFormat="1" applyFont="1" applyFill="1" applyBorder="1" applyAlignment="1">
      <alignment horizontal="center"/>
    </xf>
    <xf numFmtId="10" fontId="13" fillId="1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4" fillId="0" borderId="1" xfId="0" applyNumberFormat="1" applyFont="1" applyFill="1" applyBorder="1" applyAlignment="1">
      <alignment horizontal="center"/>
    </xf>
    <xf numFmtId="2" fontId="4" fillId="8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9" fontId="4" fillId="3" borderId="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" fillId="15" borderId="0" xfId="0" applyFont="1" applyFill="1" applyAlignment="1"/>
    <xf numFmtId="0" fontId="4" fillId="2" borderId="0" xfId="0" applyFont="1" applyFill="1" applyAlignment="1"/>
    <xf numFmtId="14" fontId="4" fillId="0" borderId="0" xfId="0" applyNumberFormat="1" applyFont="1" applyFill="1" applyAlignment="1"/>
    <xf numFmtId="2" fontId="14" fillId="0" borderId="0" xfId="0" applyNumberFormat="1" applyFont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19" borderId="1" xfId="0" applyFont="1" applyFill="1" applyBorder="1" applyAlignment="1">
      <alignment wrapText="1"/>
    </xf>
    <xf numFmtId="0" fontId="15" fillId="19" borderId="1" xfId="0" applyFont="1" applyFill="1" applyBorder="1" applyAlignment="1">
      <alignment horizontal="center" wrapText="1"/>
    </xf>
    <xf numFmtId="0" fontId="13" fillId="19" borderId="1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65" fontId="14" fillId="0" borderId="0" xfId="0" applyNumberFormat="1" applyFont="1" applyBorder="1"/>
    <xf numFmtId="0" fontId="15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/>
    </xf>
    <xf numFmtId="0" fontId="5" fillId="20" borderId="1" xfId="0" applyFont="1" applyFill="1" applyBorder="1" applyAlignment="1">
      <alignment horizontal="center"/>
    </xf>
    <xf numFmtId="10" fontId="3" fillId="20" borderId="1" xfId="0" applyNumberFormat="1" applyFont="1" applyFill="1" applyBorder="1" applyAlignment="1">
      <alignment horizontal="center"/>
    </xf>
    <xf numFmtId="2" fontId="5" fillId="20" borderId="1" xfId="0" applyNumberFormat="1" applyFont="1" applyFill="1" applyBorder="1" applyAlignment="1">
      <alignment horizontal="center"/>
    </xf>
    <xf numFmtId="0" fontId="16" fillId="20" borderId="1" xfId="0" applyFont="1" applyFill="1" applyBorder="1" applyAlignment="1">
      <alignment horizontal="center"/>
    </xf>
    <xf numFmtId="0" fontId="4" fillId="2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0" fillId="21" borderId="1" xfId="0" applyFill="1" applyBorder="1"/>
    <xf numFmtId="0" fontId="5" fillId="21" borderId="1" xfId="0" applyFont="1" applyFill="1" applyBorder="1"/>
    <xf numFmtId="9" fontId="5" fillId="21" borderId="1" xfId="0" applyNumberFormat="1" applyFont="1" applyFill="1" applyBorder="1"/>
    <xf numFmtId="2" fontId="5" fillId="21" borderId="1" xfId="0" applyNumberFormat="1" applyFont="1" applyFill="1" applyBorder="1"/>
    <xf numFmtId="0" fontId="19" fillId="12" borderId="1" xfId="0" applyFont="1" applyFill="1" applyBorder="1" applyAlignment="1">
      <alignment horizontal="center"/>
    </xf>
    <xf numFmtId="9" fontId="5" fillId="16" borderId="1" xfId="0" applyNumberFormat="1" applyFont="1" applyFill="1" applyBorder="1" applyAlignment="1">
      <alignment horizontal="center"/>
    </xf>
    <xf numFmtId="0" fontId="20" fillId="8" borderId="0" xfId="0" applyFont="1" applyFill="1"/>
    <xf numFmtId="0" fontId="0" fillId="0" borderId="1" xfId="0" applyFill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2" fontId="13" fillId="7" borderId="1" xfId="0" applyNumberFormat="1" applyFont="1" applyFill="1" applyBorder="1"/>
    <xf numFmtId="10" fontId="4" fillId="3" borderId="1" xfId="0" applyNumberFormat="1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0" fillId="8" borderId="0" xfId="0" applyNumberForma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3" fillId="12" borderId="2" xfId="0" applyFont="1" applyFill="1" applyBorder="1" applyAlignment="1">
      <alignment horizontal="center"/>
    </xf>
    <xf numFmtId="0" fontId="0" fillId="19" borderId="0" xfId="0" applyFill="1"/>
    <xf numFmtId="10" fontId="13" fillId="6" borderId="1" xfId="0" applyNumberFormat="1" applyFont="1" applyFill="1" applyBorder="1"/>
    <xf numFmtId="0" fontId="0" fillId="0" borderId="0" xfId="0" applyFill="1"/>
    <xf numFmtId="0" fontId="4" fillId="1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1" fillId="0" borderId="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4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29"/>
  <sheetViews>
    <sheetView zoomScaleNormal="100" workbookViewId="0">
      <selection activeCell="I4" sqref="I4:I6"/>
    </sheetView>
  </sheetViews>
  <sheetFormatPr defaultRowHeight="15" x14ac:dyDescent="0.25"/>
  <cols>
    <col min="1" max="1" width="20.7109375" customWidth="1"/>
    <col min="2" max="2" width="10.42578125" customWidth="1"/>
    <col min="3" max="3" width="11.140625" customWidth="1"/>
    <col min="5" max="5" width="10.42578125" customWidth="1"/>
  </cols>
  <sheetData>
    <row r="1" spans="1:9" x14ac:dyDescent="0.25">
      <c r="A1" s="197" t="s">
        <v>28</v>
      </c>
      <c r="B1" s="197"/>
      <c r="C1" s="26">
        <v>44737</v>
      </c>
      <c r="D1" s="92"/>
      <c r="E1" s="92"/>
      <c r="F1" s="92"/>
      <c r="G1" s="92"/>
      <c r="H1" s="26"/>
      <c r="I1" s="110"/>
    </row>
    <row r="2" spans="1:9" x14ac:dyDescent="0.25">
      <c r="A2" s="113" t="s">
        <v>12</v>
      </c>
      <c r="B2" s="113"/>
      <c r="C2" s="113">
        <v>36</v>
      </c>
      <c r="D2" s="35"/>
      <c r="E2" s="35"/>
      <c r="F2" s="35"/>
      <c r="G2" s="35"/>
      <c r="H2" s="35"/>
      <c r="I2" s="110"/>
    </row>
    <row r="3" spans="1:9" ht="57.75" x14ac:dyDescent="0.25">
      <c r="A3" s="94" t="s">
        <v>0</v>
      </c>
      <c r="B3" s="95" t="s">
        <v>1</v>
      </c>
      <c r="C3" s="95" t="s">
        <v>21</v>
      </c>
      <c r="D3" s="95" t="s">
        <v>20</v>
      </c>
      <c r="E3" s="95" t="s">
        <v>19</v>
      </c>
      <c r="F3" s="95" t="s">
        <v>13</v>
      </c>
      <c r="G3" s="95" t="s">
        <v>14</v>
      </c>
      <c r="H3" s="95" t="s">
        <v>18</v>
      </c>
      <c r="I3" s="110"/>
    </row>
    <row r="4" spans="1:9" x14ac:dyDescent="0.25">
      <c r="A4" s="96" t="s">
        <v>15</v>
      </c>
      <c r="B4" s="120">
        <v>6</v>
      </c>
      <c r="C4" s="120">
        <v>6</v>
      </c>
      <c r="D4" s="120">
        <v>5</v>
      </c>
      <c r="E4" s="145">
        <f t="shared" ref="E4:E10" si="0">D4/C4</f>
        <v>0.83333333333333337</v>
      </c>
      <c r="F4" s="120">
        <v>78</v>
      </c>
      <c r="G4" s="120">
        <v>23</v>
      </c>
      <c r="H4" s="146">
        <v>60</v>
      </c>
      <c r="I4" s="110"/>
    </row>
    <row r="5" spans="1:9" x14ac:dyDescent="0.25">
      <c r="A5" s="96" t="s">
        <v>2</v>
      </c>
      <c r="B5" s="122">
        <v>4</v>
      </c>
      <c r="C5" s="122">
        <v>4</v>
      </c>
      <c r="D5" s="122">
        <v>3</v>
      </c>
      <c r="E5" s="145">
        <f t="shared" si="0"/>
        <v>0.75</v>
      </c>
      <c r="F5" s="122">
        <v>97</v>
      </c>
      <c r="G5" s="122">
        <v>27</v>
      </c>
      <c r="H5" s="147">
        <v>56</v>
      </c>
      <c r="I5" s="110"/>
    </row>
    <row r="6" spans="1:9" x14ac:dyDescent="0.25">
      <c r="A6" s="96" t="s">
        <v>3</v>
      </c>
      <c r="B6" s="144">
        <v>1</v>
      </c>
      <c r="C6" s="122">
        <v>1</v>
      </c>
      <c r="D6" s="122">
        <v>0</v>
      </c>
      <c r="E6" s="145">
        <f t="shared" si="0"/>
        <v>0</v>
      </c>
      <c r="F6" s="122">
        <v>30</v>
      </c>
      <c r="G6" s="122">
        <v>30</v>
      </c>
      <c r="H6" s="147">
        <v>30</v>
      </c>
      <c r="I6" s="110"/>
    </row>
    <row r="7" spans="1:9" x14ac:dyDescent="0.25">
      <c r="A7" s="96" t="s">
        <v>4</v>
      </c>
      <c r="B7" s="144">
        <v>2</v>
      </c>
      <c r="C7" s="122">
        <v>2</v>
      </c>
      <c r="D7" s="122">
        <v>2</v>
      </c>
      <c r="E7" s="145">
        <f t="shared" si="0"/>
        <v>1</v>
      </c>
      <c r="F7" s="122">
        <v>86</v>
      </c>
      <c r="G7" s="122">
        <v>47</v>
      </c>
      <c r="H7" s="147">
        <v>66</v>
      </c>
      <c r="I7" s="110"/>
    </row>
    <row r="8" spans="1:9" x14ac:dyDescent="0.25">
      <c r="A8" s="96" t="s">
        <v>5</v>
      </c>
      <c r="B8" s="144">
        <v>3</v>
      </c>
      <c r="C8" s="122">
        <v>3</v>
      </c>
      <c r="D8" s="122">
        <v>2</v>
      </c>
      <c r="E8" s="145">
        <f t="shared" si="0"/>
        <v>0.66666666666666663</v>
      </c>
      <c r="F8" s="122">
        <v>48</v>
      </c>
      <c r="G8" s="122">
        <v>38</v>
      </c>
      <c r="H8" s="147">
        <v>38</v>
      </c>
      <c r="I8" s="110"/>
    </row>
    <row r="9" spans="1:9" x14ac:dyDescent="0.25">
      <c r="A9" s="96" t="s">
        <v>6</v>
      </c>
      <c r="B9" s="124">
        <v>1</v>
      </c>
      <c r="C9" s="124"/>
      <c r="D9" s="124"/>
      <c r="E9" s="138"/>
      <c r="F9" s="124"/>
      <c r="G9" s="124"/>
      <c r="H9" s="139"/>
      <c r="I9" s="110"/>
    </row>
    <row r="10" spans="1:9" x14ac:dyDescent="0.25">
      <c r="A10" s="96" t="s">
        <v>7</v>
      </c>
      <c r="B10" s="122">
        <v>1</v>
      </c>
      <c r="C10" s="122">
        <v>1</v>
      </c>
      <c r="D10" s="122">
        <v>1</v>
      </c>
      <c r="E10" s="145">
        <f t="shared" si="0"/>
        <v>1</v>
      </c>
      <c r="F10" s="122">
        <v>52</v>
      </c>
      <c r="G10" s="122">
        <v>52</v>
      </c>
      <c r="H10" s="147">
        <v>52</v>
      </c>
      <c r="I10" s="110"/>
    </row>
    <row r="11" spans="1:9" x14ac:dyDescent="0.25">
      <c r="A11" s="115" t="s">
        <v>16</v>
      </c>
      <c r="B11" s="136">
        <f>SUM(B4:B10)</f>
        <v>18</v>
      </c>
      <c r="C11" s="136">
        <f>SUM(C4:C10)</f>
        <v>17</v>
      </c>
      <c r="D11" s="136">
        <f>SUM(D4:D10)</f>
        <v>13</v>
      </c>
      <c r="E11" s="143">
        <f>D11/C11</f>
        <v>0.76470588235294112</v>
      </c>
      <c r="F11" s="136">
        <f>MAX(F4:F10)</f>
        <v>97</v>
      </c>
      <c r="G11" s="136">
        <f>MIN(G4:G10)</f>
        <v>23</v>
      </c>
      <c r="H11" s="142">
        <f>AVERAGE(H4:H10)</f>
        <v>50.333333333333336</v>
      </c>
      <c r="I11" s="110"/>
    </row>
    <row r="12" spans="1:9" x14ac:dyDescent="0.25">
      <c r="A12" s="115" t="s">
        <v>17</v>
      </c>
      <c r="B12" s="136">
        <v>1150</v>
      </c>
      <c r="C12" s="136">
        <v>1088</v>
      </c>
      <c r="D12" s="136">
        <v>801</v>
      </c>
      <c r="E12" s="143">
        <f>D12/C12</f>
        <v>0.73621323529411764</v>
      </c>
      <c r="F12" s="136">
        <v>100</v>
      </c>
      <c r="G12" s="136"/>
      <c r="H12" s="136">
        <v>47.81</v>
      </c>
      <c r="I12" s="110"/>
    </row>
    <row r="13" spans="1:9" x14ac:dyDescent="0.25">
      <c r="A13" s="116" t="s">
        <v>10</v>
      </c>
      <c r="B13" s="148">
        <v>1</v>
      </c>
      <c r="C13" s="148">
        <v>1</v>
      </c>
      <c r="D13" s="148">
        <v>1</v>
      </c>
      <c r="E13" s="149">
        <f>D13/C13</f>
        <v>1</v>
      </c>
      <c r="F13" s="148">
        <v>49</v>
      </c>
      <c r="G13" s="148">
        <v>49</v>
      </c>
      <c r="H13" s="148">
        <v>49</v>
      </c>
      <c r="I13" s="110"/>
    </row>
    <row r="14" spans="1:9" x14ac:dyDescent="0.25">
      <c r="A14" s="117" t="s">
        <v>9</v>
      </c>
      <c r="B14" s="148">
        <v>3</v>
      </c>
      <c r="C14" s="148"/>
      <c r="D14" s="148"/>
      <c r="E14" s="149" t="e">
        <f>D14/C14</f>
        <v>#DIV/0!</v>
      </c>
      <c r="F14" s="148"/>
      <c r="G14" s="148"/>
      <c r="H14" s="148"/>
      <c r="I14" s="110"/>
    </row>
    <row r="15" spans="1:9" x14ac:dyDescent="0.25">
      <c r="A15" s="111" t="s">
        <v>48</v>
      </c>
      <c r="B15" s="112"/>
      <c r="C15" s="150">
        <f>C11-D11</f>
        <v>4</v>
      </c>
      <c r="D15" s="112"/>
      <c r="E15" s="110"/>
      <c r="F15" s="110"/>
      <c r="G15" s="110"/>
      <c r="H15" s="110"/>
      <c r="I15" s="110"/>
    </row>
    <row r="16" spans="1:9" x14ac:dyDescent="0.25">
      <c r="A16" s="110"/>
      <c r="B16" s="110"/>
      <c r="C16" s="110"/>
      <c r="D16" s="110"/>
      <c r="E16" s="110"/>
      <c r="F16" s="110"/>
      <c r="G16" s="110"/>
      <c r="H16" s="110"/>
      <c r="I16" s="110"/>
    </row>
    <row r="17" spans="1:10" x14ac:dyDescent="0.25">
      <c r="A17" s="110"/>
      <c r="B17" s="110"/>
      <c r="C17" s="110"/>
      <c r="D17" s="110"/>
      <c r="E17" s="110"/>
      <c r="F17" s="110"/>
      <c r="G17" s="110"/>
      <c r="H17" s="110"/>
      <c r="I17" s="110"/>
    </row>
    <row r="18" spans="1:10" x14ac:dyDescent="0.25">
      <c r="A18" s="110"/>
      <c r="B18" s="110"/>
      <c r="C18" s="110"/>
      <c r="D18" s="110"/>
      <c r="E18" s="110"/>
      <c r="F18" s="110"/>
      <c r="G18" s="110"/>
      <c r="H18" s="110"/>
      <c r="I18" s="110"/>
    </row>
    <row r="19" spans="1:10" x14ac:dyDescent="0.25">
      <c r="A19" s="118" t="s">
        <v>0</v>
      </c>
      <c r="B19" s="155" t="s">
        <v>52</v>
      </c>
      <c r="C19" s="156" t="s">
        <v>41</v>
      </c>
      <c r="D19" s="156" t="s">
        <v>44</v>
      </c>
      <c r="E19" s="156" t="s">
        <v>45</v>
      </c>
      <c r="F19" s="156" t="s">
        <v>46</v>
      </c>
      <c r="G19" s="156" t="s">
        <v>30</v>
      </c>
      <c r="H19" s="156" t="s">
        <v>31</v>
      </c>
      <c r="I19" s="156" t="s">
        <v>32</v>
      </c>
    </row>
    <row r="20" spans="1:10" x14ac:dyDescent="0.25">
      <c r="A20" s="114" t="s">
        <v>15</v>
      </c>
      <c r="B20" s="119">
        <v>1</v>
      </c>
      <c r="C20" s="120">
        <v>0</v>
      </c>
      <c r="D20" s="120">
        <v>0</v>
      </c>
      <c r="E20" s="120">
        <v>1</v>
      </c>
      <c r="F20" s="120">
        <v>2</v>
      </c>
      <c r="G20" s="120">
        <v>2</v>
      </c>
      <c r="H20" s="120">
        <v>0</v>
      </c>
      <c r="I20" s="120">
        <v>0</v>
      </c>
      <c r="J20">
        <f>SUM(B20:I20)</f>
        <v>6</v>
      </c>
    </row>
    <row r="21" spans="1:10" x14ac:dyDescent="0.25">
      <c r="A21" s="114" t="s">
        <v>2</v>
      </c>
      <c r="B21" s="121">
        <v>1</v>
      </c>
      <c r="C21" s="122">
        <v>0</v>
      </c>
      <c r="D21" s="122">
        <v>1</v>
      </c>
      <c r="E21" s="122">
        <v>1</v>
      </c>
      <c r="F21" s="122">
        <v>0</v>
      </c>
      <c r="G21" s="122">
        <v>0</v>
      </c>
      <c r="H21" s="122">
        <v>0</v>
      </c>
      <c r="I21" s="122">
        <v>1</v>
      </c>
      <c r="J21">
        <f t="shared" ref="J21:J27" si="1">SUM(B21:I21)</f>
        <v>4</v>
      </c>
    </row>
    <row r="22" spans="1:10" x14ac:dyDescent="0.25">
      <c r="A22" s="114" t="s">
        <v>3</v>
      </c>
      <c r="B22" s="121">
        <v>1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>
        <f t="shared" si="1"/>
        <v>1</v>
      </c>
    </row>
    <row r="23" spans="1:10" x14ac:dyDescent="0.25">
      <c r="A23" s="114" t="s">
        <v>4</v>
      </c>
      <c r="B23" s="121">
        <v>0</v>
      </c>
      <c r="C23" s="122">
        <v>0</v>
      </c>
      <c r="D23" s="122">
        <v>1</v>
      </c>
      <c r="E23" s="122">
        <v>0</v>
      </c>
      <c r="F23" s="122">
        <v>0</v>
      </c>
      <c r="G23" s="122">
        <v>0</v>
      </c>
      <c r="H23" s="122">
        <v>1</v>
      </c>
      <c r="I23" s="122">
        <v>0</v>
      </c>
      <c r="J23">
        <f t="shared" si="1"/>
        <v>2</v>
      </c>
    </row>
    <row r="24" spans="1:10" x14ac:dyDescent="0.25">
      <c r="A24" s="114" t="s">
        <v>5</v>
      </c>
      <c r="B24" s="121">
        <v>1</v>
      </c>
      <c r="C24" s="122">
        <v>1</v>
      </c>
      <c r="D24" s="122">
        <v>1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>
        <f t="shared" si="1"/>
        <v>3</v>
      </c>
    </row>
    <row r="25" spans="1:10" x14ac:dyDescent="0.25">
      <c r="A25" s="114" t="s">
        <v>6</v>
      </c>
      <c r="B25" s="123"/>
      <c r="C25" s="124"/>
      <c r="D25" s="124"/>
      <c r="E25" s="124"/>
      <c r="F25" s="124"/>
      <c r="G25" s="124"/>
      <c r="H25" s="124"/>
      <c r="I25" s="124"/>
      <c r="J25">
        <f t="shared" si="1"/>
        <v>0</v>
      </c>
    </row>
    <row r="26" spans="1:10" x14ac:dyDescent="0.25">
      <c r="A26" s="114" t="s">
        <v>7</v>
      </c>
      <c r="B26" s="121">
        <v>0</v>
      </c>
      <c r="C26" s="122">
        <v>0</v>
      </c>
      <c r="D26" s="122">
        <v>0</v>
      </c>
      <c r="E26" s="122">
        <v>1</v>
      </c>
      <c r="F26" s="122">
        <v>0</v>
      </c>
      <c r="G26" s="122">
        <v>0</v>
      </c>
      <c r="H26" s="122">
        <v>0</v>
      </c>
      <c r="I26" s="122">
        <v>0</v>
      </c>
      <c r="J26">
        <f t="shared" si="1"/>
        <v>1</v>
      </c>
    </row>
    <row r="27" spans="1:10" x14ac:dyDescent="0.25">
      <c r="A27" s="137" t="s">
        <v>33</v>
      </c>
      <c r="B27" s="125">
        <f t="shared" ref="B27:H27" si="2">SUM(B20:B26)</f>
        <v>4</v>
      </c>
      <c r="C27" s="126">
        <f t="shared" si="2"/>
        <v>1</v>
      </c>
      <c r="D27" s="126">
        <f t="shared" si="2"/>
        <v>3</v>
      </c>
      <c r="E27" s="126">
        <f t="shared" si="2"/>
        <v>3</v>
      </c>
      <c r="F27" s="126">
        <f t="shared" si="2"/>
        <v>2</v>
      </c>
      <c r="G27" s="126">
        <f t="shared" si="2"/>
        <v>2</v>
      </c>
      <c r="H27" s="126">
        <f t="shared" si="2"/>
        <v>1</v>
      </c>
      <c r="I27" s="126">
        <f>SUM(I20:I26)</f>
        <v>1</v>
      </c>
      <c r="J27">
        <f t="shared" si="1"/>
        <v>17</v>
      </c>
    </row>
    <row r="28" spans="1:10" ht="30" x14ac:dyDescent="0.25">
      <c r="A28" s="127" t="s">
        <v>62</v>
      </c>
      <c r="B28" s="128">
        <f>B27*100/C11</f>
        <v>23.529411764705884</v>
      </c>
      <c r="C28" s="110">
        <f>C27*100/C11</f>
        <v>5.882352941176471</v>
      </c>
      <c r="D28" s="110">
        <f>D27*100/C11</f>
        <v>17.647058823529413</v>
      </c>
      <c r="E28" s="110">
        <f>E27*100/C11</f>
        <v>17.647058823529413</v>
      </c>
      <c r="F28" s="110">
        <f>F27*100/C11</f>
        <v>11.764705882352942</v>
      </c>
      <c r="G28" s="110">
        <f>G27*100/C11</f>
        <v>11.764705882352942</v>
      </c>
      <c r="H28" s="110">
        <f>H27*100/C11</f>
        <v>5.882352941176471</v>
      </c>
      <c r="I28" s="110"/>
    </row>
    <row r="29" spans="1:10" x14ac:dyDescent="0.25">
      <c r="A29" s="110"/>
      <c r="B29" s="110"/>
      <c r="C29" s="110"/>
      <c r="D29" s="110"/>
      <c r="E29" s="110"/>
      <c r="F29" s="110"/>
      <c r="G29" s="110"/>
      <c r="H29" s="110"/>
      <c r="I29" s="110"/>
    </row>
  </sheetData>
  <mergeCells count="1">
    <mergeCell ref="A1:B1"/>
  </mergeCells>
  <phoneticPr fontId="6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9"/>
  <sheetViews>
    <sheetView topLeftCell="A28" zoomScaleNormal="100" workbookViewId="0">
      <selection activeCell="C53" sqref="C53"/>
    </sheetView>
  </sheetViews>
  <sheetFormatPr defaultRowHeight="15" x14ac:dyDescent="0.25"/>
  <cols>
    <col min="1" max="1" width="17.5703125" customWidth="1"/>
    <col min="2" max="2" width="11" customWidth="1"/>
    <col min="3" max="3" width="11.28515625" bestFit="1" customWidth="1"/>
    <col min="5" max="5" width="11.7109375" customWidth="1"/>
    <col min="6" max="6" width="11.28515625" bestFit="1" customWidth="1"/>
    <col min="8" max="8" width="12.7109375" customWidth="1"/>
  </cols>
  <sheetData>
    <row r="1" spans="1:15" ht="15.75" x14ac:dyDescent="0.25">
      <c r="A1" s="198" t="s">
        <v>37</v>
      </c>
      <c r="B1" s="198"/>
      <c r="C1" s="29">
        <v>44726</v>
      </c>
      <c r="D1" s="4"/>
      <c r="E1" s="4"/>
      <c r="F1" s="39"/>
      <c r="G1" s="15"/>
      <c r="I1" s="200"/>
      <c r="J1" s="200"/>
      <c r="K1" s="200"/>
      <c r="L1" s="200"/>
      <c r="M1" s="200"/>
      <c r="N1" s="200"/>
    </row>
    <row r="2" spans="1:15" ht="15.75" x14ac:dyDescent="0.25">
      <c r="A2" s="43" t="s">
        <v>12</v>
      </c>
      <c r="B2" s="43"/>
      <c r="C2" s="43">
        <v>36</v>
      </c>
      <c r="D2" s="5"/>
      <c r="E2" s="5"/>
      <c r="F2" s="5"/>
      <c r="G2" s="5"/>
      <c r="I2" s="30"/>
      <c r="J2" s="30"/>
      <c r="K2" s="30"/>
      <c r="L2" s="30"/>
      <c r="M2" s="30"/>
      <c r="N2" s="30"/>
    </row>
    <row r="3" spans="1:15" ht="47.25" x14ac:dyDescent="0.25">
      <c r="A3" s="6" t="s">
        <v>0</v>
      </c>
      <c r="B3" s="14" t="s">
        <v>1</v>
      </c>
      <c r="C3" s="6" t="s">
        <v>24</v>
      </c>
      <c r="D3" s="6" t="s">
        <v>25</v>
      </c>
      <c r="E3" s="6" t="s">
        <v>26</v>
      </c>
      <c r="F3" s="6" t="s">
        <v>13</v>
      </c>
      <c r="G3" s="6" t="s">
        <v>14</v>
      </c>
      <c r="H3" s="6" t="s">
        <v>27</v>
      </c>
      <c r="I3" s="31"/>
      <c r="J3" s="31"/>
      <c r="K3" s="31"/>
      <c r="L3" s="31"/>
      <c r="M3" s="31"/>
      <c r="N3" s="31"/>
    </row>
    <row r="4" spans="1:15" ht="15.75" x14ac:dyDescent="0.25">
      <c r="A4" s="7" t="s">
        <v>15</v>
      </c>
      <c r="B4" s="7">
        <v>4</v>
      </c>
      <c r="C4" s="7">
        <v>4</v>
      </c>
      <c r="D4" s="7">
        <v>4</v>
      </c>
      <c r="E4" s="16">
        <f t="shared" ref="E4:E14" si="0">D4/C4</f>
        <v>1</v>
      </c>
      <c r="F4" s="8">
        <v>78</v>
      </c>
      <c r="G4" s="7">
        <v>38</v>
      </c>
      <c r="H4" s="17">
        <v>55</v>
      </c>
      <c r="I4" s="30"/>
      <c r="J4" s="30"/>
      <c r="K4" s="30"/>
      <c r="L4" s="40"/>
      <c r="M4" s="30"/>
      <c r="N4" s="30"/>
    </row>
    <row r="5" spans="1:15" ht="15.75" x14ac:dyDescent="0.25">
      <c r="A5" s="7" t="s">
        <v>2</v>
      </c>
      <c r="B5" s="7">
        <v>3</v>
      </c>
      <c r="C5" s="7">
        <v>3</v>
      </c>
      <c r="D5" s="7">
        <v>3</v>
      </c>
      <c r="E5" s="16">
        <f t="shared" si="0"/>
        <v>1</v>
      </c>
      <c r="F5" s="8">
        <v>98</v>
      </c>
      <c r="G5" s="7">
        <v>45</v>
      </c>
      <c r="H5" s="17">
        <v>69</v>
      </c>
      <c r="I5" s="30"/>
      <c r="J5" s="30"/>
      <c r="K5" s="30"/>
      <c r="L5" s="40"/>
      <c r="M5" s="30"/>
      <c r="N5" s="30"/>
    </row>
    <row r="6" spans="1:15" ht="15.75" x14ac:dyDescent="0.25">
      <c r="A6" s="7" t="s">
        <v>3</v>
      </c>
      <c r="B6" s="7">
        <v>3</v>
      </c>
      <c r="C6" s="8">
        <v>2</v>
      </c>
      <c r="D6" s="8">
        <v>2</v>
      </c>
      <c r="E6" s="16">
        <f t="shared" si="0"/>
        <v>1</v>
      </c>
      <c r="F6" s="8">
        <v>52</v>
      </c>
      <c r="G6" s="8">
        <v>40</v>
      </c>
      <c r="H6" s="10">
        <v>46</v>
      </c>
      <c r="I6" s="30"/>
      <c r="J6" s="30"/>
      <c r="K6" s="30"/>
      <c r="L6" s="40"/>
      <c r="M6" s="30"/>
      <c r="N6" s="30"/>
    </row>
    <row r="7" spans="1:15" ht="15.75" x14ac:dyDescent="0.25">
      <c r="A7" s="7" t="s">
        <v>4</v>
      </c>
      <c r="B7" s="7">
        <v>4</v>
      </c>
      <c r="C7" s="7">
        <v>4</v>
      </c>
      <c r="D7" s="7">
        <v>4</v>
      </c>
      <c r="E7" s="16">
        <f t="shared" si="0"/>
        <v>1</v>
      </c>
      <c r="F7" s="7">
        <v>67</v>
      </c>
      <c r="G7" s="7">
        <v>49</v>
      </c>
      <c r="H7" s="17">
        <v>55</v>
      </c>
      <c r="I7" s="30"/>
      <c r="J7" s="30"/>
      <c r="K7" s="30"/>
      <c r="L7" s="40"/>
      <c r="M7" s="30"/>
      <c r="N7" s="30"/>
    </row>
    <row r="8" spans="1:15" ht="15.75" x14ac:dyDescent="0.25">
      <c r="A8" s="7" t="s">
        <v>5</v>
      </c>
      <c r="B8" s="7">
        <v>7</v>
      </c>
      <c r="C8" s="7">
        <v>7</v>
      </c>
      <c r="D8" s="7">
        <v>2</v>
      </c>
      <c r="E8" s="16">
        <f t="shared" si="0"/>
        <v>0.2857142857142857</v>
      </c>
      <c r="F8" s="7">
        <v>42</v>
      </c>
      <c r="G8" s="8">
        <v>25</v>
      </c>
      <c r="H8" s="10">
        <v>31</v>
      </c>
      <c r="I8" s="30"/>
      <c r="J8" s="30"/>
      <c r="K8" s="30"/>
      <c r="L8" s="40"/>
      <c r="M8" s="30"/>
      <c r="N8" s="30"/>
    </row>
    <row r="9" spans="1:15" ht="15.75" x14ac:dyDescent="0.25">
      <c r="A9" s="7" t="s">
        <v>6</v>
      </c>
      <c r="B9" s="179">
        <v>0</v>
      </c>
      <c r="C9" s="179"/>
      <c r="D9" s="179"/>
      <c r="E9" s="180" t="e">
        <f t="shared" si="0"/>
        <v>#DIV/0!</v>
      </c>
      <c r="F9" s="179"/>
      <c r="G9" s="179"/>
      <c r="H9" s="181"/>
      <c r="I9" s="30"/>
      <c r="J9" s="30"/>
      <c r="K9" s="30"/>
      <c r="L9" s="40"/>
      <c r="M9" s="30"/>
      <c r="N9" s="30"/>
    </row>
    <row r="10" spans="1:15" ht="15.75" x14ac:dyDescent="0.25">
      <c r="A10" s="7" t="s">
        <v>7</v>
      </c>
      <c r="B10" s="7">
        <v>1</v>
      </c>
      <c r="C10" s="7">
        <v>1</v>
      </c>
      <c r="D10" s="7">
        <v>1</v>
      </c>
      <c r="E10" s="16">
        <f t="shared" si="0"/>
        <v>1</v>
      </c>
      <c r="F10" s="7">
        <v>49</v>
      </c>
      <c r="G10" s="7">
        <v>49</v>
      </c>
      <c r="H10" s="17">
        <v>49</v>
      </c>
      <c r="I10" s="30"/>
      <c r="J10" s="30"/>
      <c r="K10" s="30"/>
      <c r="L10" s="40"/>
      <c r="M10" s="30"/>
      <c r="N10" s="30"/>
    </row>
    <row r="11" spans="1:15" ht="15.75" x14ac:dyDescent="0.25">
      <c r="A11" s="11" t="s">
        <v>16</v>
      </c>
      <c r="B11" s="11">
        <f>SUM(B4:B10)</f>
        <v>22</v>
      </c>
      <c r="C11" s="1">
        <f>SUM(C4:C10)</f>
        <v>21</v>
      </c>
      <c r="D11" s="1">
        <f>SUM(D4:D10)</f>
        <v>16</v>
      </c>
      <c r="E11" s="12">
        <f t="shared" si="0"/>
        <v>0.76190476190476186</v>
      </c>
      <c r="F11" s="1">
        <f>MAX(F4:F10)</f>
        <v>98</v>
      </c>
      <c r="G11" s="1">
        <f>MIN(G4:G10)</f>
        <v>25</v>
      </c>
      <c r="H11" s="27">
        <f>AVERAGE(H4:H10)</f>
        <v>50.833333333333336</v>
      </c>
      <c r="I11" s="32"/>
      <c r="J11" s="33"/>
      <c r="K11" s="33"/>
      <c r="L11" s="34"/>
      <c r="M11" s="33"/>
      <c r="N11" s="33"/>
    </row>
    <row r="12" spans="1:15" ht="15.75" x14ac:dyDescent="0.25">
      <c r="A12" s="63" t="s">
        <v>17</v>
      </c>
      <c r="B12" s="63">
        <v>1846</v>
      </c>
      <c r="C12" s="64">
        <v>1683</v>
      </c>
      <c r="D12" s="64">
        <v>1296</v>
      </c>
      <c r="E12" s="65">
        <f>D12/C12</f>
        <v>0.77005347593582885</v>
      </c>
      <c r="F12" s="64"/>
      <c r="G12" s="64"/>
      <c r="H12" s="64">
        <v>46.69</v>
      </c>
      <c r="I12" s="32"/>
      <c r="J12" s="33"/>
      <c r="K12" s="33"/>
      <c r="L12" s="41"/>
      <c r="M12" s="33"/>
      <c r="N12" s="33"/>
    </row>
    <row r="13" spans="1:15" ht="15.75" x14ac:dyDescent="0.25">
      <c r="A13" s="116" t="s">
        <v>10</v>
      </c>
      <c r="B13" s="187">
        <v>1</v>
      </c>
      <c r="C13" s="187">
        <v>0</v>
      </c>
      <c r="D13" s="187"/>
      <c r="E13" s="162" t="e">
        <f t="shared" si="0"/>
        <v>#DIV/0!</v>
      </c>
      <c r="F13" s="187"/>
      <c r="G13" s="187"/>
      <c r="H13" s="162"/>
      <c r="I13" s="32"/>
      <c r="J13" s="33"/>
      <c r="K13" s="33"/>
      <c r="L13" s="34"/>
      <c r="M13" s="33"/>
      <c r="N13" s="33"/>
    </row>
    <row r="14" spans="1:15" ht="15.75" x14ac:dyDescent="0.25">
      <c r="A14" s="116" t="s">
        <v>9</v>
      </c>
      <c r="B14" s="187">
        <v>4</v>
      </c>
      <c r="C14" s="187"/>
      <c r="D14" s="187"/>
      <c r="E14" s="162" t="e">
        <f t="shared" si="0"/>
        <v>#DIV/0!</v>
      </c>
      <c r="F14" s="187"/>
      <c r="G14" s="187"/>
      <c r="H14" s="162"/>
      <c r="I14" s="30"/>
      <c r="J14" s="30"/>
      <c r="K14" s="30"/>
      <c r="L14" s="40"/>
      <c r="M14" s="30"/>
      <c r="N14" s="30"/>
    </row>
    <row r="15" spans="1:15" ht="15.75" x14ac:dyDescent="0.25">
      <c r="A15" s="184" t="s">
        <v>65</v>
      </c>
      <c r="B15" s="184"/>
      <c r="C15" s="184">
        <f>C11-D11</f>
        <v>5</v>
      </c>
      <c r="D15" s="71"/>
      <c r="E15" s="71"/>
      <c r="F15" s="191"/>
      <c r="G15" s="191"/>
      <c r="H15" s="71"/>
      <c r="I15" s="72"/>
      <c r="J15" s="72"/>
      <c r="K15" s="72"/>
      <c r="L15" s="72"/>
      <c r="M15" s="72"/>
      <c r="N15" s="72"/>
      <c r="O15" s="71"/>
    </row>
    <row r="16" spans="1:15" x14ac:dyDescent="0.25">
      <c r="I16" s="2"/>
      <c r="J16" s="2"/>
      <c r="K16" s="2"/>
      <c r="L16" s="2"/>
      <c r="M16" s="2"/>
      <c r="N16" s="2"/>
    </row>
    <row r="17" spans="1:14" ht="15.75" x14ac:dyDescent="0.25">
      <c r="I17" s="200"/>
      <c r="J17" s="200"/>
      <c r="K17" s="200"/>
      <c r="L17" s="200"/>
      <c r="M17" s="200"/>
      <c r="N17" s="200"/>
    </row>
    <row r="18" spans="1:14" ht="15.75" x14ac:dyDescent="0.25">
      <c r="I18" s="30"/>
      <c r="J18" s="30"/>
      <c r="K18" s="30"/>
      <c r="L18" s="30"/>
      <c r="M18" s="30"/>
      <c r="N18" s="30"/>
    </row>
    <row r="19" spans="1:14" ht="15.75" x14ac:dyDescent="0.25">
      <c r="I19" s="31"/>
      <c r="J19" s="31"/>
      <c r="K19" s="31"/>
      <c r="L19" s="31"/>
      <c r="M19" s="31"/>
      <c r="N19" s="31"/>
    </row>
    <row r="20" spans="1:14" ht="15.75" x14ac:dyDescent="0.25">
      <c r="A20" s="118" t="s">
        <v>0</v>
      </c>
      <c r="B20" s="165" t="s">
        <v>57</v>
      </c>
      <c r="C20" s="156" t="s">
        <v>41</v>
      </c>
      <c r="D20" s="156" t="s">
        <v>44</v>
      </c>
      <c r="E20" s="156" t="s">
        <v>45</v>
      </c>
      <c r="F20" s="156" t="s">
        <v>46</v>
      </c>
      <c r="G20" s="156" t="s">
        <v>30</v>
      </c>
      <c r="H20" s="156" t="s">
        <v>31</v>
      </c>
      <c r="I20" s="176" t="s">
        <v>32</v>
      </c>
      <c r="J20" s="30"/>
      <c r="K20" s="30"/>
      <c r="L20" s="40"/>
      <c r="M20" s="30"/>
      <c r="N20" s="30"/>
    </row>
    <row r="21" spans="1:14" ht="15.75" x14ac:dyDescent="0.25">
      <c r="A21" s="114" t="s">
        <v>15</v>
      </c>
      <c r="B21" s="121">
        <v>0</v>
      </c>
      <c r="C21" s="122">
        <v>1</v>
      </c>
      <c r="D21" s="122">
        <v>1</v>
      </c>
      <c r="E21" s="122">
        <v>0</v>
      </c>
      <c r="F21" s="122">
        <v>1</v>
      </c>
      <c r="G21" s="122">
        <v>1</v>
      </c>
      <c r="H21" s="122">
        <v>0</v>
      </c>
      <c r="I21" s="177">
        <v>0</v>
      </c>
      <c r="J21" s="30">
        <f>SUM(B21:I21)</f>
        <v>4</v>
      </c>
      <c r="K21" s="30"/>
      <c r="L21" s="40"/>
      <c r="M21" s="30"/>
      <c r="N21" s="30"/>
    </row>
    <row r="22" spans="1:14" ht="15.75" x14ac:dyDescent="0.25">
      <c r="A22" s="114" t="s">
        <v>2</v>
      </c>
      <c r="B22" s="121">
        <v>0</v>
      </c>
      <c r="C22" s="122">
        <v>0</v>
      </c>
      <c r="D22" s="122">
        <v>1</v>
      </c>
      <c r="E22" s="122">
        <v>0</v>
      </c>
      <c r="F22" s="122">
        <v>1</v>
      </c>
      <c r="G22" s="122">
        <v>0</v>
      </c>
      <c r="H22" s="122">
        <v>0</v>
      </c>
      <c r="I22" s="177">
        <v>1</v>
      </c>
      <c r="J22" s="30">
        <f t="shared" ref="J22:J25" si="1">SUM(B22:I22)</f>
        <v>3</v>
      </c>
      <c r="K22" s="30"/>
      <c r="L22" s="40"/>
      <c r="M22" s="30"/>
      <c r="N22" s="30"/>
    </row>
    <row r="23" spans="1:14" ht="15.75" x14ac:dyDescent="0.25">
      <c r="A23" s="114" t="s">
        <v>3</v>
      </c>
      <c r="B23" s="121">
        <v>0</v>
      </c>
      <c r="C23" s="122">
        <v>1</v>
      </c>
      <c r="D23" s="122">
        <v>0</v>
      </c>
      <c r="E23" s="122">
        <v>1</v>
      </c>
      <c r="F23" s="122">
        <v>0</v>
      </c>
      <c r="G23" s="122">
        <v>0</v>
      </c>
      <c r="H23" s="122">
        <v>0</v>
      </c>
      <c r="I23" s="177">
        <v>0</v>
      </c>
      <c r="J23" s="30">
        <f t="shared" si="1"/>
        <v>2</v>
      </c>
      <c r="K23" s="30"/>
      <c r="L23" s="40"/>
      <c r="M23" s="30"/>
      <c r="N23" s="30"/>
    </row>
    <row r="24" spans="1:14" ht="15.75" x14ac:dyDescent="0.25">
      <c r="A24" s="114" t="s">
        <v>4</v>
      </c>
      <c r="B24" s="121">
        <v>0</v>
      </c>
      <c r="C24" s="122">
        <v>0</v>
      </c>
      <c r="D24" s="122">
        <v>1</v>
      </c>
      <c r="E24" s="122">
        <v>2</v>
      </c>
      <c r="F24" s="122">
        <v>1</v>
      </c>
      <c r="G24" s="122">
        <v>0</v>
      </c>
      <c r="H24" s="122">
        <v>0</v>
      </c>
      <c r="I24" s="177">
        <v>0</v>
      </c>
      <c r="J24" s="30">
        <f t="shared" si="1"/>
        <v>4</v>
      </c>
      <c r="K24" s="30"/>
      <c r="L24" s="40"/>
      <c r="M24" s="30"/>
      <c r="N24" s="30"/>
    </row>
    <row r="25" spans="1:14" ht="15.75" x14ac:dyDescent="0.25">
      <c r="A25" s="114" t="s">
        <v>5</v>
      </c>
      <c r="B25" s="121">
        <v>5</v>
      </c>
      <c r="C25" s="122">
        <v>1</v>
      </c>
      <c r="D25" s="122">
        <v>1</v>
      </c>
      <c r="E25" s="122">
        <v>0</v>
      </c>
      <c r="F25" s="122">
        <v>0</v>
      </c>
      <c r="G25" s="122">
        <v>0</v>
      </c>
      <c r="H25" s="122">
        <v>0</v>
      </c>
      <c r="I25" s="177">
        <v>0</v>
      </c>
      <c r="J25" s="30">
        <f t="shared" si="1"/>
        <v>7</v>
      </c>
      <c r="K25" s="30"/>
      <c r="L25" s="40"/>
      <c r="M25" s="30"/>
      <c r="N25" s="30"/>
    </row>
    <row r="26" spans="1:14" ht="15.75" x14ac:dyDescent="0.25">
      <c r="A26" s="114" t="s">
        <v>6</v>
      </c>
      <c r="B26" s="178"/>
      <c r="C26" s="178"/>
      <c r="D26" s="178"/>
      <c r="E26" s="178"/>
      <c r="F26" s="178"/>
      <c r="G26" s="178"/>
      <c r="H26" s="178"/>
      <c r="I26" s="178"/>
      <c r="J26" s="30">
        <f>SUM(B27:I27)</f>
        <v>1</v>
      </c>
      <c r="K26" s="30"/>
      <c r="L26" s="40"/>
      <c r="M26" s="30"/>
      <c r="N26" s="30"/>
    </row>
    <row r="27" spans="1:14" ht="15.75" x14ac:dyDescent="0.25">
      <c r="A27" s="114" t="s">
        <v>7</v>
      </c>
      <c r="B27" s="121">
        <v>0</v>
      </c>
      <c r="C27" s="177">
        <v>0</v>
      </c>
      <c r="D27" s="177">
        <v>1</v>
      </c>
      <c r="E27" s="177">
        <v>0</v>
      </c>
      <c r="F27" s="177">
        <v>0</v>
      </c>
      <c r="G27" s="177">
        <v>0</v>
      </c>
      <c r="H27" s="177">
        <v>0</v>
      </c>
      <c r="I27" s="177">
        <v>0</v>
      </c>
      <c r="J27" s="30">
        <f>SUM(B28:I28)</f>
        <v>21</v>
      </c>
      <c r="K27" s="30"/>
      <c r="L27" s="40"/>
      <c r="M27" s="30"/>
      <c r="N27" s="30"/>
    </row>
    <row r="28" spans="1:14" ht="15.75" x14ac:dyDescent="0.25">
      <c r="A28" s="137" t="s">
        <v>33</v>
      </c>
      <c r="B28" s="125">
        <f>SUM(B21:B27)</f>
        <v>5</v>
      </c>
      <c r="C28" s="182">
        <f t="shared" ref="C28:I28" si="2">SUM(C21:C27)</f>
        <v>3</v>
      </c>
      <c r="D28" s="182">
        <f t="shared" si="2"/>
        <v>5</v>
      </c>
      <c r="E28" s="182">
        <f t="shared" si="2"/>
        <v>3</v>
      </c>
      <c r="F28" s="182">
        <f t="shared" si="2"/>
        <v>3</v>
      </c>
      <c r="G28" s="182">
        <f t="shared" si="2"/>
        <v>1</v>
      </c>
      <c r="H28" s="182">
        <f t="shared" si="2"/>
        <v>0</v>
      </c>
      <c r="I28" s="182">
        <f t="shared" si="2"/>
        <v>1</v>
      </c>
      <c r="J28" s="30"/>
      <c r="K28" s="30"/>
      <c r="L28" s="40"/>
      <c r="M28" s="30"/>
      <c r="N28" s="30"/>
    </row>
    <row r="29" spans="1:14" ht="15.75" x14ac:dyDescent="0.25">
      <c r="A29" s="127" t="s">
        <v>66</v>
      </c>
      <c r="B29" s="164">
        <f>B28*100/B11</f>
        <v>22.727272727272727</v>
      </c>
      <c r="C29" s="164">
        <f>C28*100/C11</f>
        <v>14.285714285714286</v>
      </c>
      <c r="D29" s="164">
        <f>D28*100/C11</f>
        <v>23.80952380952381</v>
      </c>
      <c r="E29" s="164">
        <f>E28*100/C11</f>
        <v>14.285714285714286</v>
      </c>
      <c r="F29" s="164">
        <f>F28*100/C11</f>
        <v>14.285714285714286</v>
      </c>
      <c r="G29" s="164">
        <f>G28*100/C11</f>
        <v>4.7619047619047619</v>
      </c>
      <c r="H29" s="164">
        <f>H28*100/C11</f>
        <v>0</v>
      </c>
      <c r="I29" s="164"/>
      <c r="J29" s="33"/>
      <c r="K29" s="33"/>
      <c r="L29" s="34"/>
      <c r="M29" s="33"/>
      <c r="N29" s="33"/>
    </row>
    <row r="30" spans="1:14" ht="15.75" x14ac:dyDescent="0.25">
      <c r="I30" s="32"/>
      <c r="J30" s="33"/>
      <c r="K30" s="33"/>
      <c r="L30" s="41"/>
      <c r="M30" s="33"/>
      <c r="N30" s="33"/>
    </row>
    <row r="33" spans="1:9" ht="15.75" x14ac:dyDescent="0.25">
      <c r="A33" s="198" t="s">
        <v>37</v>
      </c>
      <c r="B33" s="198"/>
      <c r="C33" s="29">
        <v>44740</v>
      </c>
      <c r="D33" s="4" t="s">
        <v>76</v>
      </c>
      <c r="E33" s="4"/>
      <c r="F33" s="39"/>
      <c r="G33" s="15"/>
    </row>
    <row r="34" spans="1:9" ht="15.75" x14ac:dyDescent="0.25">
      <c r="A34" s="43" t="s">
        <v>12</v>
      </c>
      <c r="B34" s="43"/>
      <c r="C34" s="43">
        <v>36</v>
      </c>
      <c r="D34" s="5"/>
      <c r="E34" s="5"/>
      <c r="F34" s="5"/>
      <c r="G34" s="5"/>
    </row>
    <row r="35" spans="1:9" ht="47.25" x14ac:dyDescent="0.25">
      <c r="A35" s="6" t="s">
        <v>0</v>
      </c>
      <c r="B35" s="14" t="s">
        <v>1</v>
      </c>
      <c r="C35" s="6" t="s">
        <v>24</v>
      </c>
      <c r="D35" s="6" t="s">
        <v>25</v>
      </c>
      <c r="E35" s="6" t="s">
        <v>26</v>
      </c>
      <c r="F35" s="6" t="s">
        <v>13</v>
      </c>
      <c r="G35" s="6" t="s">
        <v>14</v>
      </c>
      <c r="H35" s="6" t="s">
        <v>27</v>
      </c>
    </row>
    <row r="36" spans="1:9" ht="15.75" x14ac:dyDescent="0.25">
      <c r="A36" s="7" t="s">
        <v>15</v>
      </c>
      <c r="B36" s="7">
        <v>4</v>
      </c>
      <c r="C36" s="7">
        <v>4</v>
      </c>
      <c r="D36" s="7">
        <v>4</v>
      </c>
      <c r="E36" s="16">
        <f t="shared" ref="E36:E43" si="3">D36/C36</f>
        <v>1</v>
      </c>
      <c r="F36" s="8">
        <v>78</v>
      </c>
      <c r="G36" s="7">
        <v>38</v>
      </c>
      <c r="H36" s="17">
        <v>55</v>
      </c>
    </row>
    <row r="37" spans="1:9" ht="15.75" x14ac:dyDescent="0.25">
      <c r="A37" s="7" t="s">
        <v>2</v>
      </c>
      <c r="B37" s="7">
        <v>3</v>
      </c>
      <c r="C37" s="7">
        <v>3</v>
      </c>
      <c r="D37" s="7">
        <v>3</v>
      </c>
      <c r="E37" s="16">
        <f t="shared" si="3"/>
        <v>1</v>
      </c>
      <c r="F37" s="8">
        <v>98</v>
      </c>
      <c r="G37" s="7">
        <v>45</v>
      </c>
      <c r="H37" s="17">
        <v>69</v>
      </c>
    </row>
    <row r="38" spans="1:9" ht="15.75" x14ac:dyDescent="0.25">
      <c r="A38" s="7" t="s">
        <v>3</v>
      </c>
      <c r="B38" s="7">
        <v>3</v>
      </c>
      <c r="C38" s="8">
        <v>3</v>
      </c>
      <c r="D38" s="8">
        <v>2</v>
      </c>
      <c r="E38" s="16">
        <f t="shared" si="3"/>
        <v>0.66666666666666663</v>
      </c>
      <c r="F38" s="8">
        <v>52</v>
      </c>
      <c r="G38" s="8">
        <v>40</v>
      </c>
      <c r="H38" s="10">
        <v>46</v>
      </c>
      <c r="I38" t="s">
        <v>91</v>
      </c>
    </row>
    <row r="39" spans="1:9" ht="15.75" x14ac:dyDescent="0.25">
      <c r="A39" s="7" t="s">
        <v>4</v>
      </c>
      <c r="B39" s="7">
        <v>4</v>
      </c>
      <c r="C39" s="7">
        <v>4</v>
      </c>
      <c r="D39" s="7">
        <v>4</v>
      </c>
      <c r="E39" s="16">
        <f t="shared" si="3"/>
        <v>1</v>
      </c>
      <c r="F39" s="7">
        <v>67</v>
      </c>
      <c r="G39" s="7">
        <v>49</v>
      </c>
      <c r="H39" s="17">
        <v>55</v>
      </c>
    </row>
    <row r="40" spans="1:9" ht="15.75" x14ac:dyDescent="0.25">
      <c r="A40" s="7" t="s">
        <v>5</v>
      </c>
      <c r="B40" s="7">
        <v>7</v>
      </c>
      <c r="C40" s="7">
        <v>7</v>
      </c>
      <c r="D40" s="7">
        <v>2</v>
      </c>
      <c r="E40" s="16">
        <f t="shared" si="3"/>
        <v>0.2857142857142857</v>
      </c>
      <c r="F40" s="7">
        <v>42</v>
      </c>
      <c r="G40" s="8">
        <v>25</v>
      </c>
      <c r="H40" s="10">
        <v>31</v>
      </c>
    </row>
    <row r="41" spans="1:9" ht="15.75" x14ac:dyDescent="0.25">
      <c r="A41" s="7" t="s">
        <v>6</v>
      </c>
      <c r="B41" s="179">
        <v>0</v>
      </c>
      <c r="C41" s="179"/>
      <c r="D41" s="179"/>
      <c r="E41" s="180" t="e">
        <f t="shared" si="3"/>
        <v>#DIV/0!</v>
      </c>
      <c r="F41" s="179"/>
      <c r="G41" s="179"/>
      <c r="H41" s="181"/>
    </row>
    <row r="42" spans="1:9" ht="15.75" x14ac:dyDescent="0.25">
      <c r="A42" s="7" t="s">
        <v>7</v>
      </c>
      <c r="B42" s="7">
        <v>1</v>
      </c>
      <c r="C42" s="7">
        <v>1</v>
      </c>
      <c r="D42" s="7">
        <v>1</v>
      </c>
      <c r="E42" s="16">
        <f t="shared" si="3"/>
        <v>1</v>
      </c>
      <c r="F42" s="7">
        <v>49</v>
      </c>
      <c r="G42" s="7">
        <v>49</v>
      </c>
      <c r="H42" s="17">
        <v>49</v>
      </c>
    </row>
    <row r="43" spans="1:9" ht="15.75" x14ac:dyDescent="0.25">
      <c r="A43" s="11" t="s">
        <v>16</v>
      </c>
      <c r="B43" s="11">
        <f>SUM(B36:B42)</f>
        <v>22</v>
      </c>
      <c r="C43" s="1">
        <f>SUM(C36:C42)</f>
        <v>22</v>
      </c>
      <c r="D43" s="1">
        <f>SUM(D36:D42)</f>
        <v>16</v>
      </c>
      <c r="E43" s="12">
        <f t="shared" si="3"/>
        <v>0.72727272727272729</v>
      </c>
      <c r="F43" s="1">
        <f>MAX(F36:F42)</f>
        <v>98</v>
      </c>
      <c r="G43" s="1">
        <f>MIN(G36:G42)</f>
        <v>25</v>
      </c>
      <c r="H43" s="27">
        <f>AVERAGE(H36:H42)</f>
        <v>50.833333333333336</v>
      </c>
    </row>
    <row r="44" spans="1:9" ht="15.75" x14ac:dyDescent="0.25">
      <c r="A44" s="63" t="s">
        <v>17</v>
      </c>
      <c r="B44" s="63">
        <v>1846</v>
      </c>
      <c r="C44" s="64">
        <v>1683</v>
      </c>
      <c r="D44" s="64">
        <v>1296</v>
      </c>
      <c r="E44" s="65">
        <f>D44/C44</f>
        <v>0.77005347593582885</v>
      </c>
      <c r="F44" s="64"/>
      <c r="G44" s="64"/>
      <c r="H44" s="64">
        <v>46.69</v>
      </c>
    </row>
    <row r="45" spans="1:9" x14ac:dyDescent="0.25">
      <c r="A45" s="116" t="s">
        <v>10</v>
      </c>
      <c r="B45" s="187">
        <v>1</v>
      </c>
      <c r="C45" s="187">
        <v>0</v>
      </c>
      <c r="D45" s="187"/>
      <c r="E45" s="162" t="e">
        <f t="shared" ref="E45:E46" si="4">D45/C45</f>
        <v>#DIV/0!</v>
      </c>
      <c r="F45" s="187"/>
      <c r="G45" s="187"/>
      <c r="H45" s="162"/>
    </row>
    <row r="46" spans="1:9" x14ac:dyDescent="0.25">
      <c r="A46" s="116" t="s">
        <v>9</v>
      </c>
      <c r="B46" s="187">
        <v>4</v>
      </c>
      <c r="C46" s="187"/>
      <c r="D46" s="187"/>
      <c r="E46" s="162" t="e">
        <f t="shared" si="4"/>
        <v>#DIV/0!</v>
      </c>
      <c r="F46" s="187"/>
      <c r="G46" s="187"/>
      <c r="H46" s="162"/>
    </row>
    <row r="47" spans="1:9" ht="15.75" x14ac:dyDescent="0.25">
      <c r="A47" s="184" t="s">
        <v>65</v>
      </c>
      <c r="B47" s="184"/>
      <c r="C47" s="184">
        <f>C43-D43</f>
        <v>6</v>
      </c>
      <c r="D47" s="71"/>
      <c r="E47" s="71"/>
      <c r="F47" s="191"/>
      <c r="G47" s="191"/>
      <c r="H47" s="71"/>
    </row>
    <row r="50" spans="1:10" ht="15.75" x14ac:dyDescent="0.25">
      <c r="A50" s="118" t="s">
        <v>0</v>
      </c>
      <c r="B50" s="165" t="s">
        <v>57</v>
      </c>
      <c r="C50" s="156" t="s">
        <v>41</v>
      </c>
      <c r="D50" s="156" t="s">
        <v>44</v>
      </c>
      <c r="E50" s="156" t="s">
        <v>45</v>
      </c>
      <c r="F50" s="156" t="s">
        <v>46</v>
      </c>
      <c r="G50" s="156" t="s">
        <v>30</v>
      </c>
      <c r="H50" s="156" t="s">
        <v>31</v>
      </c>
      <c r="I50" s="176" t="s">
        <v>32</v>
      </c>
      <c r="J50" s="30"/>
    </row>
    <row r="51" spans="1:10" ht="15.75" x14ac:dyDescent="0.25">
      <c r="A51" s="114" t="s">
        <v>15</v>
      </c>
      <c r="B51" s="121">
        <v>0</v>
      </c>
      <c r="C51" s="122">
        <v>1</v>
      </c>
      <c r="D51" s="122">
        <v>1</v>
      </c>
      <c r="E51" s="122">
        <v>0</v>
      </c>
      <c r="F51" s="122">
        <v>1</v>
      </c>
      <c r="G51" s="122">
        <v>1</v>
      </c>
      <c r="H51" s="122">
        <v>0</v>
      </c>
      <c r="I51" s="177">
        <v>0</v>
      </c>
      <c r="J51" s="30">
        <f>SUM(B51:I51)</f>
        <v>4</v>
      </c>
    </row>
    <row r="52" spans="1:10" ht="15.75" x14ac:dyDescent="0.25">
      <c r="A52" s="114" t="s">
        <v>2</v>
      </c>
      <c r="B52" s="121">
        <v>0</v>
      </c>
      <c r="C52" s="122">
        <v>0</v>
      </c>
      <c r="D52" s="122">
        <v>1</v>
      </c>
      <c r="E52" s="122">
        <v>0</v>
      </c>
      <c r="F52" s="122">
        <v>1</v>
      </c>
      <c r="G52" s="122">
        <v>0</v>
      </c>
      <c r="H52" s="122">
        <v>0</v>
      </c>
      <c r="I52" s="177">
        <v>1</v>
      </c>
      <c r="J52" s="30">
        <f t="shared" ref="J52:J55" si="5">SUM(B52:I52)</f>
        <v>3</v>
      </c>
    </row>
    <row r="53" spans="1:10" ht="15.75" x14ac:dyDescent="0.25">
      <c r="A53" s="114" t="s">
        <v>3</v>
      </c>
      <c r="B53" s="121">
        <v>1</v>
      </c>
      <c r="C53" s="122">
        <v>1</v>
      </c>
      <c r="D53" s="122">
        <v>0</v>
      </c>
      <c r="E53" s="122">
        <v>1</v>
      </c>
      <c r="F53" s="122">
        <v>0</v>
      </c>
      <c r="G53" s="122">
        <v>0</v>
      </c>
      <c r="H53" s="122">
        <v>0</v>
      </c>
      <c r="I53" s="177">
        <v>0</v>
      </c>
      <c r="J53" s="30">
        <f t="shared" si="5"/>
        <v>3</v>
      </c>
    </row>
    <row r="54" spans="1:10" ht="15.75" x14ac:dyDescent="0.25">
      <c r="A54" s="114" t="s">
        <v>4</v>
      </c>
      <c r="B54" s="121">
        <v>0</v>
      </c>
      <c r="C54" s="122">
        <v>0</v>
      </c>
      <c r="D54" s="122">
        <v>1</v>
      </c>
      <c r="E54" s="122">
        <v>2</v>
      </c>
      <c r="F54" s="122">
        <v>1</v>
      </c>
      <c r="G54" s="122">
        <v>0</v>
      </c>
      <c r="H54" s="122">
        <v>0</v>
      </c>
      <c r="I54" s="177">
        <v>0</v>
      </c>
      <c r="J54" s="30">
        <f t="shared" si="5"/>
        <v>4</v>
      </c>
    </row>
    <row r="55" spans="1:10" ht="15.75" x14ac:dyDescent="0.25">
      <c r="A55" s="114" t="s">
        <v>5</v>
      </c>
      <c r="B55" s="121">
        <v>5</v>
      </c>
      <c r="C55" s="122">
        <v>1</v>
      </c>
      <c r="D55" s="122">
        <v>1</v>
      </c>
      <c r="E55" s="122">
        <v>0</v>
      </c>
      <c r="F55" s="122">
        <v>0</v>
      </c>
      <c r="G55" s="122">
        <v>0</v>
      </c>
      <c r="H55" s="122">
        <v>0</v>
      </c>
      <c r="I55" s="177">
        <v>0</v>
      </c>
      <c r="J55" s="30">
        <f t="shared" si="5"/>
        <v>7</v>
      </c>
    </row>
    <row r="56" spans="1:10" ht="15.75" x14ac:dyDescent="0.25">
      <c r="A56" s="114" t="s">
        <v>6</v>
      </c>
      <c r="B56" s="178"/>
      <c r="C56" s="178"/>
      <c r="D56" s="178"/>
      <c r="E56" s="178"/>
      <c r="F56" s="178"/>
      <c r="G56" s="178"/>
      <c r="H56" s="178"/>
      <c r="I56" s="178"/>
      <c r="J56" s="30">
        <f>SUM(B57:I57)</f>
        <v>1</v>
      </c>
    </row>
    <row r="57" spans="1:10" ht="15.75" x14ac:dyDescent="0.25">
      <c r="A57" s="114" t="s">
        <v>7</v>
      </c>
      <c r="B57" s="121">
        <v>0</v>
      </c>
      <c r="C57" s="177">
        <v>0</v>
      </c>
      <c r="D57" s="177">
        <v>1</v>
      </c>
      <c r="E57" s="177">
        <v>0</v>
      </c>
      <c r="F57" s="177">
        <v>0</v>
      </c>
      <c r="G57" s="177">
        <v>0</v>
      </c>
      <c r="H57" s="177">
        <v>0</v>
      </c>
      <c r="I57" s="177">
        <v>0</v>
      </c>
      <c r="J57" s="30">
        <f>SUM(B58:I58)</f>
        <v>22</v>
      </c>
    </row>
    <row r="58" spans="1:10" ht="15.75" x14ac:dyDescent="0.25">
      <c r="A58" s="137" t="s">
        <v>33</v>
      </c>
      <c r="B58" s="125">
        <f>SUM(B51:B57)</f>
        <v>6</v>
      </c>
      <c r="C58" s="182">
        <f t="shared" ref="C58:I58" si="6">SUM(C51:C57)</f>
        <v>3</v>
      </c>
      <c r="D58" s="182">
        <f t="shared" si="6"/>
        <v>5</v>
      </c>
      <c r="E58" s="182">
        <f t="shared" si="6"/>
        <v>3</v>
      </c>
      <c r="F58" s="182">
        <f t="shared" si="6"/>
        <v>3</v>
      </c>
      <c r="G58" s="182">
        <f t="shared" si="6"/>
        <v>1</v>
      </c>
      <c r="H58" s="182">
        <f t="shared" si="6"/>
        <v>0</v>
      </c>
      <c r="I58" s="182">
        <f t="shared" si="6"/>
        <v>1</v>
      </c>
      <c r="J58" s="30"/>
    </row>
    <row r="59" spans="1:10" ht="15.75" x14ac:dyDescent="0.25">
      <c r="A59" s="127" t="s">
        <v>66</v>
      </c>
      <c r="B59" s="164" t="e">
        <f>B58*100/B41</f>
        <v>#DIV/0!</v>
      </c>
      <c r="C59" s="164" t="e">
        <f>C58*100/C41</f>
        <v>#DIV/0!</v>
      </c>
      <c r="D59" s="164" t="e">
        <f>D58*100/C41</f>
        <v>#DIV/0!</v>
      </c>
      <c r="E59" s="164" t="e">
        <f>E58*100/C41</f>
        <v>#DIV/0!</v>
      </c>
      <c r="F59" s="164" t="e">
        <f>F58*100/C41</f>
        <v>#DIV/0!</v>
      </c>
      <c r="G59" s="164" t="e">
        <f>G58*100/C41</f>
        <v>#DIV/0!</v>
      </c>
      <c r="H59" s="164" t="e">
        <f>H58*100/C41</f>
        <v>#DIV/0!</v>
      </c>
      <c r="I59" s="164"/>
      <c r="J59" s="33"/>
    </row>
  </sheetData>
  <mergeCells count="4">
    <mergeCell ref="I1:N1"/>
    <mergeCell ref="I17:N17"/>
    <mergeCell ref="A1:B1"/>
    <mergeCell ref="A33:B33"/>
  </mergeCells>
  <phoneticPr fontId="6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28"/>
  <sheetViews>
    <sheetView workbookViewId="0">
      <selection activeCell="F6" sqref="F6:H6"/>
    </sheetView>
  </sheetViews>
  <sheetFormatPr defaultRowHeight="15" x14ac:dyDescent="0.25"/>
  <cols>
    <col min="1" max="2" width="18.140625" customWidth="1"/>
    <col min="3" max="3" width="11.28515625" bestFit="1" customWidth="1"/>
    <col min="8" max="8" width="12.28515625" customWidth="1"/>
  </cols>
  <sheetData>
    <row r="1" spans="1:11" ht="15.75" x14ac:dyDescent="0.25">
      <c r="A1" s="198" t="s">
        <v>39</v>
      </c>
      <c r="B1" s="198"/>
      <c r="C1" s="29">
        <v>44726</v>
      </c>
      <c r="D1" s="4"/>
      <c r="E1" s="4"/>
      <c r="F1" s="15"/>
      <c r="G1" s="15"/>
    </row>
    <row r="2" spans="1:11" ht="15.75" x14ac:dyDescent="0.25">
      <c r="A2" s="43" t="s">
        <v>12</v>
      </c>
      <c r="B2" s="43"/>
      <c r="C2" s="43">
        <v>22</v>
      </c>
      <c r="D2" s="5"/>
      <c r="E2" s="5"/>
      <c r="F2" s="5"/>
      <c r="G2" s="5"/>
    </row>
    <row r="3" spans="1:11" ht="47.25" x14ac:dyDescent="0.25">
      <c r="A3" s="6" t="s">
        <v>0</v>
      </c>
      <c r="B3" s="14" t="s">
        <v>1</v>
      </c>
      <c r="C3" s="6" t="s">
        <v>24</v>
      </c>
      <c r="D3" s="6" t="s">
        <v>25</v>
      </c>
      <c r="E3" s="6" t="s">
        <v>26</v>
      </c>
      <c r="F3" s="6" t="s">
        <v>13</v>
      </c>
      <c r="G3" s="6" t="s">
        <v>14</v>
      </c>
      <c r="H3" s="6" t="s">
        <v>27</v>
      </c>
      <c r="J3" s="201"/>
      <c r="K3" s="201"/>
    </row>
    <row r="4" spans="1:11" ht="15.75" x14ac:dyDescent="0.25">
      <c r="A4" s="7" t="s">
        <v>15</v>
      </c>
      <c r="B4" s="7">
        <v>5</v>
      </c>
      <c r="C4" s="7">
        <v>5</v>
      </c>
      <c r="D4" s="7">
        <v>5</v>
      </c>
      <c r="E4" s="16">
        <f>D4/C4</f>
        <v>1</v>
      </c>
      <c r="F4" s="8">
        <v>91</v>
      </c>
      <c r="G4" s="8">
        <v>59</v>
      </c>
      <c r="H4" s="10">
        <v>74</v>
      </c>
    </row>
    <row r="5" spans="1:11" ht="15.75" x14ac:dyDescent="0.25">
      <c r="A5" s="7" t="s">
        <v>2</v>
      </c>
      <c r="B5" s="7">
        <v>1</v>
      </c>
      <c r="C5" s="7">
        <v>1</v>
      </c>
      <c r="D5" s="7">
        <v>1</v>
      </c>
      <c r="E5" s="16">
        <f t="shared" ref="E5:E10" si="0">D5/C5</f>
        <v>1</v>
      </c>
      <c r="F5" s="8">
        <v>70</v>
      </c>
      <c r="G5" s="8">
        <v>70</v>
      </c>
      <c r="H5" s="10">
        <v>70</v>
      </c>
    </row>
    <row r="6" spans="1:11" ht="15.75" x14ac:dyDescent="0.25">
      <c r="A6" s="7" t="s">
        <v>3</v>
      </c>
      <c r="B6" s="7">
        <v>1</v>
      </c>
      <c r="C6" s="8">
        <v>1</v>
      </c>
      <c r="D6" s="8">
        <v>0</v>
      </c>
      <c r="E6" s="9">
        <f t="shared" si="0"/>
        <v>0</v>
      </c>
      <c r="F6" s="8"/>
      <c r="G6" s="8"/>
      <c r="H6" s="10"/>
      <c r="I6" t="s">
        <v>77</v>
      </c>
    </row>
    <row r="7" spans="1:11" ht="15.75" x14ac:dyDescent="0.25">
      <c r="A7" s="7" t="s">
        <v>4</v>
      </c>
      <c r="B7" s="7">
        <v>1</v>
      </c>
      <c r="C7" s="45">
        <v>1</v>
      </c>
      <c r="D7" s="45">
        <v>1</v>
      </c>
      <c r="E7" s="46">
        <f t="shared" si="0"/>
        <v>1</v>
      </c>
      <c r="F7" s="45">
        <v>71</v>
      </c>
      <c r="G7" s="45">
        <v>71</v>
      </c>
      <c r="H7" s="55">
        <v>71</v>
      </c>
    </row>
    <row r="8" spans="1:11" ht="15.75" x14ac:dyDescent="0.25">
      <c r="A8" s="7" t="s">
        <v>5</v>
      </c>
      <c r="B8" s="179">
        <v>0</v>
      </c>
      <c r="C8" s="179"/>
      <c r="D8" s="179"/>
      <c r="E8" s="180" t="e">
        <f t="shared" si="0"/>
        <v>#DIV/0!</v>
      </c>
      <c r="F8" s="179"/>
      <c r="G8" s="179"/>
      <c r="H8" s="181"/>
    </row>
    <row r="9" spans="1:11" ht="15.75" x14ac:dyDescent="0.25">
      <c r="A9" s="7" t="s">
        <v>6</v>
      </c>
      <c r="B9" s="7">
        <v>1</v>
      </c>
      <c r="C9" s="45">
        <v>1</v>
      </c>
      <c r="D9" s="45">
        <v>1</v>
      </c>
      <c r="E9" s="46">
        <f t="shared" si="0"/>
        <v>1</v>
      </c>
      <c r="F9" s="45">
        <v>74</v>
      </c>
      <c r="G9" s="45">
        <v>74</v>
      </c>
      <c r="H9" s="55">
        <v>74</v>
      </c>
    </row>
    <row r="10" spans="1:11" ht="15.75" x14ac:dyDescent="0.25">
      <c r="A10" s="7" t="s">
        <v>7</v>
      </c>
      <c r="B10" s="7">
        <v>2</v>
      </c>
      <c r="C10" s="45">
        <v>2</v>
      </c>
      <c r="D10" s="45">
        <v>2</v>
      </c>
      <c r="E10" s="46">
        <f t="shared" si="0"/>
        <v>1</v>
      </c>
      <c r="F10" s="45">
        <v>81</v>
      </c>
      <c r="G10" s="45">
        <v>69</v>
      </c>
      <c r="H10" s="55">
        <v>75</v>
      </c>
    </row>
    <row r="11" spans="1:11" ht="15.75" x14ac:dyDescent="0.25">
      <c r="A11" s="11" t="s">
        <v>16</v>
      </c>
      <c r="B11" s="57">
        <f>SUM(B3:B10)</f>
        <v>11</v>
      </c>
      <c r="C11" s="57">
        <f>SUM(C3:C10)</f>
        <v>11</v>
      </c>
      <c r="D11" s="57">
        <f>SUM(D3:D10)</f>
        <v>10</v>
      </c>
      <c r="E11" s="58">
        <f>D11/C11</f>
        <v>0.90909090909090906</v>
      </c>
      <c r="F11" s="57">
        <f>MAX(F3:F9)</f>
        <v>91</v>
      </c>
      <c r="G11" s="57">
        <f>MIN(G3:G9)</f>
        <v>59</v>
      </c>
      <c r="H11" s="59">
        <f>AVERAGE(H4:H10)</f>
        <v>72.8</v>
      </c>
    </row>
    <row r="12" spans="1:11" ht="15.75" x14ac:dyDescent="0.25">
      <c r="A12" s="11" t="s">
        <v>71</v>
      </c>
      <c r="B12" s="57">
        <f>SUM(B4:B10)</f>
        <v>11</v>
      </c>
      <c r="C12" s="57">
        <f>SUM(C4:C10)</f>
        <v>11</v>
      </c>
      <c r="D12" s="57">
        <f>SUM(D4:D10)</f>
        <v>10</v>
      </c>
      <c r="E12" s="58">
        <f>D12/C12</f>
        <v>0.90909090909090906</v>
      </c>
      <c r="F12" s="57">
        <f>MAX(F4:F10)</f>
        <v>91</v>
      </c>
      <c r="G12" s="57">
        <f>MIN(G4:G10)</f>
        <v>59</v>
      </c>
      <c r="H12" s="59">
        <v>70.75</v>
      </c>
    </row>
    <row r="13" spans="1:11" x14ac:dyDescent="0.25">
      <c r="A13" s="116" t="s">
        <v>10</v>
      </c>
      <c r="B13" s="162"/>
      <c r="C13" s="162"/>
      <c r="D13" s="162"/>
      <c r="E13" s="162" t="e">
        <f>D13/C13</f>
        <v>#DIV/0!</v>
      </c>
      <c r="F13" s="162"/>
      <c r="G13" s="162"/>
      <c r="H13" s="162"/>
    </row>
    <row r="14" spans="1:11" x14ac:dyDescent="0.25">
      <c r="A14" s="116" t="s">
        <v>9</v>
      </c>
      <c r="B14" s="162"/>
      <c r="C14" s="162"/>
      <c r="D14" s="162"/>
      <c r="E14" s="162" t="e">
        <f>D14/C14</f>
        <v>#DIV/0!</v>
      </c>
      <c r="F14" s="162"/>
      <c r="G14" s="162"/>
      <c r="H14" s="162"/>
    </row>
    <row r="15" spans="1:11" x14ac:dyDescent="0.25">
      <c r="A15" s="74" t="s">
        <v>65</v>
      </c>
      <c r="B15" s="74"/>
      <c r="C15" s="74">
        <f>C12-D12</f>
        <v>1</v>
      </c>
      <c r="D15" s="66"/>
    </row>
    <row r="17" spans="1:11" ht="15.75" x14ac:dyDescent="0.25">
      <c r="A17" s="200"/>
      <c r="B17" s="200"/>
      <c r="C17" s="200"/>
      <c r="D17" s="200"/>
      <c r="E17" s="200"/>
      <c r="F17" s="200"/>
      <c r="G17" s="200"/>
      <c r="H17" s="2"/>
    </row>
    <row r="18" spans="1:11" ht="15.75" x14ac:dyDescent="0.25">
      <c r="A18" s="30"/>
      <c r="B18" s="30"/>
      <c r="C18" s="30"/>
      <c r="D18" s="30"/>
      <c r="E18" s="30"/>
      <c r="F18" s="30"/>
      <c r="G18" s="30"/>
      <c r="H18" s="2"/>
    </row>
    <row r="19" spans="1:11" x14ac:dyDescent="0.25">
      <c r="A19" s="118" t="s">
        <v>0</v>
      </c>
      <c r="B19" s="165" t="s">
        <v>58</v>
      </c>
      <c r="C19" s="156" t="s">
        <v>59</v>
      </c>
      <c r="D19" s="156" t="s">
        <v>43</v>
      </c>
      <c r="E19" s="156" t="s">
        <v>44</v>
      </c>
      <c r="F19" s="156" t="s">
        <v>45</v>
      </c>
      <c r="G19" s="156" t="s">
        <v>46</v>
      </c>
      <c r="H19" s="156" t="s">
        <v>30</v>
      </c>
      <c r="I19" s="176" t="s">
        <v>31</v>
      </c>
      <c r="J19" s="176" t="s">
        <v>32</v>
      </c>
    </row>
    <row r="20" spans="1:11" x14ac:dyDescent="0.25">
      <c r="A20" s="114" t="s">
        <v>15</v>
      </c>
      <c r="B20" s="121">
        <v>0</v>
      </c>
      <c r="C20" s="122">
        <v>0</v>
      </c>
      <c r="D20" s="122">
        <v>0</v>
      </c>
      <c r="E20" s="122">
        <v>0</v>
      </c>
      <c r="F20" s="122">
        <v>1</v>
      </c>
      <c r="G20" s="122">
        <v>1</v>
      </c>
      <c r="H20" s="122">
        <v>1</v>
      </c>
      <c r="I20" s="177">
        <v>1</v>
      </c>
      <c r="J20" s="177">
        <v>1</v>
      </c>
      <c r="K20">
        <f>SUM(B20:J20)</f>
        <v>5</v>
      </c>
    </row>
    <row r="21" spans="1:11" x14ac:dyDescent="0.25">
      <c r="A21" s="114" t="s">
        <v>2</v>
      </c>
      <c r="B21" s="121">
        <v>0</v>
      </c>
      <c r="C21" s="122">
        <v>0</v>
      </c>
      <c r="D21" s="122">
        <v>0</v>
      </c>
      <c r="E21" s="122">
        <v>0</v>
      </c>
      <c r="F21" s="122">
        <v>0</v>
      </c>
      <c r="G21" s="122">
        <v>1</v>
      </c>
      <c r="H21" s="122">
        <v>0</v>
      </c>
      <c r="I21" s="177">
        <v>0</v>
      </c>
      <c r="J21" s="177">
        <v>0</v>
      </c>
      <c r="K21">
        <f t="shared" ref="K21:K26" si="1">SUM(B21:J21)</f>
        <v>1</v>
      </c>
    </row>
    <row r="22" spans="1:11" x14ac:dyDescent="0.25">
      <c r="A22" s="114" t="s">
        <v>3</v>
      </c>
      <c r="B22" s="121">
        <v>0</v>
      </c>
      <c r="C22" s="122">
        <v>0</v>
      </c>
      <c r="D22" s="122">
        <v>1</v>
      </c>
      <c r="E22" s="122">
        <v>0</v>
      </c>
      <c r="F22" s="122">
        <v>0</v>
      </c>
      <c r="G22" s="122">
        <v>0</v>
      </c>
      <c r="H22" s="122">
        <v>0</v>
      </c>
      <c r="I22" s="177">
        <v>0</v>
      </c>
      <c r="J22" s="177">
        <v>0</v>
      </c>
      <c r="K22">
        <f t="shared" si="1"/>
        <v>1</v>
      </c>
    </row>
    <row r="23" spans="1:11" x14ac:dyDescent="0.25">
      <c r="A23" s="114" t="s">
        <v>4</v>
      </c>
      <c r="B23" s="121">
        <v>0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1</v>
      </c>
      <c r="I23" s="177">
        <v>0</v>
      </c>
      <c r="J23" s="177">
        <v>0</v>
      </c>
      <c r="K23">
        <f t="shared" si="1"/>
        <v>1</v>
      </c>
    </row>
    <row r="24" spans="1:11" x14ac:dyDescent="0.25">
      <c r="A24" s="114" t="s">
        <v>5</v>
      </c>
      <c r="B24" s="178"/>
      <c r="C24" s="178"/>
      <c r="D24" s="178"/>
      <c r="E24" s="178"/>
      <c r="F24" s="178"/>
      <c r="G24" s="178"/>
      <c r="H24" s="178"/>
      <c r="I24" s="178"/>
      <c r="J24" s="178"/>
      <c r="K24">
        <f t="shared" si="1"/>
        <v>0</v>
      </c>
    </row>
    <row r="25" spans="1:11" x14ac:dyDescent="0.25">
      <c r="A25" s="114" t="s">
        <v>6</v>
      </c>
      <c r="B25" s="121">
        <v>0</v>
      </c>
      <c r="C25" s="122">
        <v>0</v>
      </c>
      <c r="D25" s="122">
        <v>0</v>
      </c>
      <c r="E25" s="122">
        <v>0</v>
      </c>
      <c r="F25" s="122">
        <v>0</v>
      </c>
      <c r="G25" s="122">
        <v>0</v>
      </c>
      <c r="H25" s="122">
        <v>1</v>
      </c>
      <c r="I25" s="122">
        <v>0</v>
      </c>
      <c r="J25" s="122">
        <v>0</v>
      </c>
      <c r="K25">
        <f t="shared" si="1"/>
        <v>1</v>
      </c>
    </row>
    <row r="26" spans="1:11" x14ac:dyDescent="0.25">
      <c r="A26" s="114" t="s">
        <v>7</v>
      </c>
      <c r="B26" s="121">
        <v>0</v>
      </c>
      <c r="C26" s="177">
        <v>0</v>
      </c>
      <c r="D26" s="177">
        <v>0</v>
      </c>
      <c r="E26" s="177">
        <v>0</v>
      </c>
      <c r="F26" s="177">
        <v>0</v>
      </c>
      <c r="G26" s="177">
        <v>1</v>
      </c>
      <c r="H26" s="177">
        <v>0</v>
      </c>
      <c r="I26" s="177">
        <v>1</v>
      </c>
      <c r="J26" s="177">
        <v>0</v>
      </c>
      <c r="K26">
        <f t="shared" si="1"/>
        <v>2</v>
      </c>
    </row>
    <row r="27" spans="1:11" x14ac:dyDescent="0.25">
      <c r="A27" s="137" t="s">
        <v>33</v>
      </c>
      <c r="B27" s="125">
        <f t="shared" ref="B27:J27" si="2">SUM(B20:B26)</f>
        <v>0</v>
      </c>
      <c r="C27" s="182">
        <f t="shared" si="2"/>
        <v>0</v>
      </c>
      <c r="D27" s="182">
        <f t="shared" si="2"/>
        <v>1</v>
      </c>
      <c r="E27" s="182">
        <f t="shared" si="2"/>
        <v>0</v>
      </c>
      <c r="F27" s="182">
        <f t="shared" si="2"/>
        <v>1</v>
      </c>
      <c r="G27" s="182">
        <f t="shared" si="2"/>
        <v>3</v>
      </c>
      <c r="H27" s="182">
        <f t="shared" si="2"/>
        <v>3</v>
      </c>
      <c r="I27" s="182">
        <f t="shared" si="2"/>
        <v>2</v>
      </c>
      <c r="J27" s="182">
        <f t="shared" si="2"/>
        <v>1</v>
      </c>
      <c r="K27" s="192">
        <f>SUM(K20:K26)</f>
        <v>11</v>
      </c>
    </row>
    <row r="28" spans="1:11" x14ac:dyDescent="0.25">
      <c r="A28" s="127" t="s">
        <v>60</v>
      </c>
      <c r="B28" s="164">
        <f>B27*100/B12</f>
        <v>0</v>
      </c>
      <c r="C28" s="164">
        <f>C27*100/C12</f>
        <v>0</v>
      </c>
      <c r="D28" s="164">
        <f>D27*100/C12</f>
        <v>9.0909090909090917</v>
      </c>
      <c r="E28" s="164">
        <f>E27*100/C12</f>
        <v>0</v>
      </c>
      <c r="F28" s="164">
        <f>F27*100/D12</f>
        <v>10</v>
      </c>
      <c r="G28" s="164">
        <f>G27*100/C12</f>
        <v>27.272727272727273</v>
      </c>
      <c r="H28" s="164">
        <f>H27*100/C12</f>
        <v>27.272727272727273</v>
      </c>
      <c r="I28" s="164">
        <f>I27*100/C12</f>
        <v>18.181818181818183</v>
      </c>
      <c r="J28" s="164">
        <f>J27*100/D12</f>
        <v>10</v>
      </c>
    </row>
  </sheetData>
  <mergeCells count="3">
    <mergeCell ref="A17:G17"/>
    <mergeCell ref="J3:K3"/>
    <mergeCell ref="A1:B1"/>
  </mergeCells>
  <phoneticPr fontId="6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28"/>
  <sheetViews>
    <sheetView zoomScaleNormal="100" workbookViewId="0">
      <selection activeCell="E12" sqref="E12"/>
    </sheetView>
  </sheetViews>
  <sheetFormatPr defaultRowHeight="15" x14ac:dyDescent="0.25"/>
  <cols>
    <col min="1" max="1" width="18.5703125" customWidth="1"/>
    <col min="3" max="3" width="13.140625" customWidth="1"/>
    <col min="4" max="4" width="10" customWidth="1"/>
    <col min="5" max="5" width="10.85546875" customWidth="1"/>
    <col min="6" max="6" width="10.28515625" customWidth="1"/>
    <col min="7" max="7" width="10.85546875" customWidth="1"/>
    <col min="8" max="8" width="11.140625" customWidth="1"/>
  </cols>
  <sheetData>
    <row r="1" spans="1:8" x14ac:dyDescent="0.25">
      <c r="A1" s="202" t="s">
        <v>11</v>
      </c>
      <c r="B1" s="202"/>
      <c r="C1" s="26" t="s">
        <v>78</v>
      </c>
      <c r="D1" s="92"/>
      <c r="E1" s="92"/>
      <c r="F1" s="92"/>
      <c r="G1" s="92"/>
      <c r="H1" s="26"/>
    </row>
    <row r="2" spans="1:8" x14ac:dyDescent="0.25">
      <c r="A2" s="93" t="s">
        <v>12</v>
      </c>
      <c r="B2" s="93"/>
      <c r="C2" s="93">
        <v>40</v>
      </c>
      <c r="D2" s="35"/>
      <c r="E2" s="35"/>
      <c r="F2" s="35"/>
      <c r="G2" s="35"/>
      <c r="H2" s="35"/>
    </row>
    <row r="3" spans="1:8" ht="62.25" customHeight="1" x14ac:dyDescent="0.25">
      <c r="A3" s="94" t="s">
        <v>0</v>
      </c>
      <c r="B3" s="95" t="s">
        <v>1</v>
      </c>
      <c r="C3" s="95" t="s">
        <v>21</v>
      </c>
      <c r="D3" s="95" t="s">
        <v>20</v>
      </c>
      <c r="E3" s="95" t="s">
        <v>19</v>
      </c>
      <c r="F3" s="95" t="s">
        <v>13</v>
      </c>
      <c r="G3" s="95" t="s">
        <v>14</v>
      </c>
      <c r="H3" s="95" t="s">
        <v>18</v>
      </c>
    </row>
    <row r="4" spans="1:8" x14ac:dyDescent="0.25">
      <c r="A4" s="96" t="s">
        <v>15</v>
      </c>
      <c r="B4" s="97">
        <v>4</v>
      </c>
      <c r="C4" s="97">
        <v>4</v>
      </c>
      <c r="D4" s="97">
        <v>4</v>
      </c>
      <c r="E4" s="98">
        <f t="shared" ref="E4:E10" si="0">D4/C4</f>
        <v>1</v>
      </c>
      <c r="F4" s="97">
        <v>75</v>
      </c>
      <c r="G4" s="97">
        <v>51</v>
      </c>
      <c r="H4" s="99">
        <v>69</v>
      </c>
    </row>
    <row r="5" spans="1:8" x14ac:dyDescent="0.25">
      <c r="A5" s="96" t="s">
        <v>2</v>
      </c>
      <c r="B5" s="97">
        <v>11</v>
      </c>
      <c r="C5" s="97">
        <v>11</v>
      </c>
      <c r="D5" s="97">
        <v>9</v>
      </c>
      <c r="E5" s="98">
        <f t="shared" si="0"/>
        <v>0.81818181818181823</v>
      </c>
      <c r="F5" s="97">
        <v>80</v>
      </c>
      <c r="G5" s="97">
        <v>34</v>
      </c>
      <c r="H5" s="99">
        <v>58</v>
      </c>
    </row>
    <row r="6" spans="1:8" x14ac:dyDescent="0.25">
      <c r="A6" s="96" t="s">
        <v>3</v>
      </c>
      <c r="B6" s="97">
        <v>3</v>
      </c>
      <c r="C6" s="97">
        <v>3</v>
      </c>
      <c r="D6" s="97">
        <v>3</v>
      </c>
      <c r="E6" s="98">
        <f t="shared" si="0"/>
        <v>1</v>
      </c>
      <c r="F6" s="97">
        <v>85</v>
      </c>
      <c r="G6" s="97">
        <v>40</v>
      </c>
      <c r="H6" s="99">
        <v>65</v>
      </c>
    </row>
    <row r="7" spans="1:8" x14ac:dyDescent="0.25">
      <c r="A7" s="96" t="s">
        <v>4</v>
      </c>
      <c r="B7" s="97">
        <v>5</v>
      </c>
      <c r="C7" s="97">
        <v>4</v>
      </c>
      <c r="D7" s="97">
        <v>3</v>
      </c>
      <c r="E7" s="98">
        <f t="shared" si="0"/>
        <v>0.75</v>
      </c>
      <c r="F7" s="97">
        <v>59</v>
      </c>
      <c r="G7" s="97">
        <v>27</v>
      </c>
      <c r="H7" s="99">
        <v>46</v>
      </c>
    </row>
    <row r="8" spans="1:8" x14ac:dyDescent="0.25">
      <c r="A8" s="96" t="s">
        <v>5</v>
      </c>
      <c r="B8" s="97">
        <v>4</v>
      </c>
      <c r="C8" s="97">
        <v>2</v>
      </c>
      <c r="D8" s="97">
        <v>1</v>
      </c>
      <c r="E8" s="98">
        <f t="shared" si="0"/>
        <v>0.5</v>
      </c>
      <c r="F8" s="97">
        <v>83</v>
      </c>
      <c r="G8" s="97">
        <v>20</v>
      </c>
      <c r="H8" s="99">
        <v>52</v>
      </c>
    </row>
    <row r="9" spans="1:8" x14ac:dyDescent="0.25">
      <c r="A9" s="96" t="s">
        <v>6</v>
      </c>
      <c r="B9" s="97">
        <v>1</v>
      </c>
      <c r="C9" s="97">
        <v>1</v>
      </c>
      <c r="D9" s="97">
        <v>1</v>
      </c>
      <c r="E9" s="98">
        <f t="shared" si="0"/>
        <v>1</v>
      </c>
      <c r="F9" s="97">
        <v>67</v>
      </c>
      <c r="G9" s="97">
        <v>67</v>
      </c>
      <c r="H9" s="99">
        <v>67</v>
      </c>
    </row>
    <row r="10" spans="1:8" x14ac:dyDescent="0.25">
      <c r="A10" s="96" t="s">
        <v>7</v>
      </c>
      <c r="B10" s="100">
        <v>2</v>
      </c>
      <c r="C10" s="97">
        <v>2</v>
      </c>
      <c r="D10" s="97">
        <v>1</v>
      </c>
      <c r="E10" s="98">
        <f t="shared" si="0"/>
        <v>0.5</v>
      </c>
      <c r="F10" s="97">
        <v>59</v>
      </c>
      <c r="G10" s="97">
        <v>27</v>
      </c>
      <c r="H10" s="99">
        <v>43</v>
      </c>
    </row>
    <row r="11" spans="1:8" x14ac:dyDescent="0.25">
      <c r="A11" s="101" t="s">
        <v>16</v>
      </c>
      <c r="B11" s="102">
        <f>SUM(B4:B10)</f>
        <v>30</v>
      </c>
      <c r="C11" s="102">
        <f>SUM(C4:C10)</f>
        <v>27</v>
      </c>
      <c r="D11" s="102">
        <f>SUM(D4:D10)</f>
        <v>22</v>
      </c>
      <c r="E11" s="103">
        <f>D11/C11</f>
        <v>0.81481481481481477</v>
      </c>
      <c r="F11" s="102">
        <f>MAX(F4:F10)</f>
        <v>85</v>
      </c>
      <c r="G11" s="102">
        <f>MIN(G4:G10)</f>
        <v>20</v>
      </c>
      <c r="H11" s="188">
        <f>AVERAGE(H4:H10)</f>
        <v>57.142857142857146</v>
      </c>
    </row>
    <row r="12" spans="1:8" x14ac:dyDescent="0.25">
      <c r="A12" s="104" t="s">
        <v>17</v>
      </c>
      <c r="B12" s="104">
        <v>2446</v>
      </c>
      <c r="C12" s="105">
        <v>2254</v>
      </c>
      <c r="D12" s="105">
        <v>1730</v>
      </c>
      <c r="E12" s="195">
        <f>D12/C12</f>
        <v>0.76752440106477371</v>
      </c>
      <c r="F12" s="105">
        <v>100</v>
      </c>
      <c r="G12" s="105"/>
      <c r="H12" s="188">
        <v>53.29</v>
      </c>
    </row>
    <row r="13" spans="1:8" x14ac:dyDescent="0.25">
      <c r="A13" s="116" t="s">
        <v>10</v>
      </c>
      <c r="B13" s="187">
        <v>1</v>
      </c>
      <c r="C13" s="187">
        <v>1</v>
      </c>
      <c r="D13" s="187">
        <v>0</v>
      </c>
      <c r="E13" s="162">
        <f>D13/C13</f>
        <v>0</v>
      </c>
      <c r="F13" s="187">
        <v>0</v>
      </c>
      <c r="G13" s="187">
        <v>0</v>
      </c>
      <c r="H13" s="187">
        <v>0</v>
      </c>
    </row>
    <row r="14" spans="1:8" x14ac:dyDescent="0.25">
      <c r="A14" s="116" t="s">
        <v>9</v>
      </c>
      <c r="B14" s="187">
        <v>2</v>
      </c>
      <c r="C14" s="187"/>
      <c r="D14" s="187"/>
      <c r="E14" s="162" t="e">
        <f>D14/C14</f>
        <v>#DIV/0!</v>
      </c>
      <c r="F14" s="187"/>
      <c r="G14" s="187"/>
      <c r="H14" s="162"/>
    </row>
    <row r="15" spans="1:8" x14ac:dyDescent="0.25">
      <c r="A15" s="107" t="s">
        <v>67</v>
      </c>
      <c r="B15" s="108"/>
      <c r="C15" s="107">
        <f>C11-D11</f>
        <v>5</v>
      </c>
      <c r="D15" s="109"/>
      <c r="E15" s="109"/>
      <c r="F15" s="109"/>
      <c r="G15" s="109"/>
      <c r="H15" s="109"/>
    </row>
    <row r="16" spans="1:8" x14ac:dyDescent="0.25">
      <c r="A16" s="106"/>
      <c r="B16" s="106"/>
      <c r="C16" s="106"/>
      <c r="D16" s="2"/>
      <c r="E16" s="2"/>
      <c r="F16" s="2"/>
      <c r="G16" s="2"/>
      <c r="H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</row>
    <row r="18" spans="1:10" ht="29.25" x14ac:dyDescent="0.25">
      <c r="A18" s="118" t="s">
        <v>0</v>
      </c>
      <c r="B18" s="165" t="s">
        <v>79</v>
      </c>
      <c r="C18" s="156" t="s">
        <v>80</v>
      </c>
      <c r="D18" s="156" t="s">
        <v>45</v>
      </c>
      <c r="E18" s="156" t="s">
        <v>61</v>
      </c>
      <c r="F18" s="156" t="s">
        <v>30</v>
      </c>
      <c r="G18" s="156" t="s">
        <v>31</v>
      </c>
      <c r="H18" s="176" t="s">
        <v>32</v>
      </c>
    </row>
    <row r="19" spans="1:10" x14ac:dyDescent="0.25">
      <c r="A19" s="114" t="s">
        <v>15</v>
      </c>
      <c r="B19" s="121">
        <v>0</v>
      </c>
      <c r="C19" s="122">
        <v>0</v>
      </c>
      <c r="D19" s="122">
        <v>1</v>
      </c>
      <c r="E19" s="122">
        <v>0</v>
      </c>
      <c r="F19" s="122">
        <v>3</v>
      </c>
      <c r="G19" s="122">
        <v>0</v>
      </c>
      <c r="H19" s="177">
        <v>0</v>
      </c>
      <c r="I19">
        <f t="shared" ref="I19:I25" si="1">SUM(B19:H19)</f>
        <v>4</v>
      </c>
    </row>
    <row r="20" spans="1:10" x14ac:dyDescent="0.25">
      <c r="A20" s="114" t="s">
        <v>2</v>
      </c>
      <c r="B20" s="121">
        <v>2</v>
      </c>
      <c r="C20" s="122">
        <v>1</v>
      </c>
      <c r="D20" s="122">
        <v>2</v>
      </c>
      <c r="E20" s="122">
        <v>3</v>
      </c>
      <c r="F20" s="122">
        <v>3</v>
      </c>
      <c r="G20" s="122">
        <v>0</v>
      </c>
      <c r="H20" s="122">
        <v>0</v>
      </c>
      <c r="I20">
        <f t="shared" si="1"/>
        <v>11</v>
      </c>
    </row>
    <row r="21" spans="1:10" x14ac:dyDescent="0.25">
      <c r="A21" s="114" t="s">
        <v>3</v>
      </c>
      <c r="B21" s="121">
        <v>0</v>
      </c>
      <c r="C21" s="122">
        <v>1</v>
      </c>
      <c r="D21" s="122">
        <v>0</v>
      </c>
      <c r="E21" s="122">
        <v>1</v>
      </c>
      <c r="F21" s="122">
        <v>0</v>
      </c>
      <c r="G21" s="122">
        <v>1</v>
      </c>
      <c r="H21" s="122">
        <v>0</v>
      </c>
      <c r="I21">
        <f t="shared" si="1"/>
        <v>3</v>
      </c>
    </row>
    <row r="22" spans="1:10" x14ac:dyDescent="0.25">
      <c r="A22" s="114" t="s">
        <v>4</v>
      </c>
      <c r="B22" s="121">
        <v>1</v>
      </c>
      <c r="C22" s="122">
        <v>1</v>
      </c>
      <c r="D22" s="122">
        <v>2</v>
      </c>
      <c r="E22" s="122">
        <v>0</v>
      </c>
      <c r="F22" s="122">
        <v>0</v>
      </c>
      <c r="G22" s="122">
        <v>0</v>
      </c>
      <c r="H22" s="122">
        <v>0</v>
      </c>
      <c r="I22">
        <f t="shared" si="1"/>
        <v>4</v>
      </c>
    </row>
    <row r="23" spans="1:10" x14ac:dyDescent="0.25">
      <c r="A23" s="114" t="s">
        <v>5</v>
      </c>
      <c r="B23" s="121">
        <v>1</v>
      </c>
      <c r="C23" s="122">
        <v>0</v>
      </c>
      <c r="D23" s="122">
        <v>0</v>
      </c>
      <c r="E23" s="122">
        <v>0</v>
      </c>
      <c r="F23" s="122">
        <v>0</v>
      </c>
      <c r="G23" s="122">
        <v>1</v>
      </c>
      <c r="H23" s="122">
        <v>0</v>
      </c>
      <c r="I23">
        <f t="shared" si="1"/>
        <v>2</v>
      </c>
    </row>
    <row r="24" spans="1:10" x14ac:dyDescent="0.25">
      <c r="A24" s="114" t="s">
        <v>6</v>
      </c>
      <c r="B24" s="185">
        <v>0</v>
      </c>
      <c r="C24" s="185">
        <v>0</v>
      </c>
      <c r="D24" s="185">
        <v>0</v>
      </c>
      <c r="E24" s="185">
        <v>1</v>
      </c>
      <c r="F24" s="185">
        <v>0</v>
      </c>
      <c r="G24" s="185">
        <v>0</v>
      </c>
      <c r="H24" s="185">
        <v>0</v>
      </c>
      <c r="I24">
        <f t="shared" si="1"/>
        <v>1</v>
      </c>
    </row>
    <row r="25" spans="1:10" x14ac:dyDescent="0.25">
      <c r="A25" s="114" t="s">
        <v>7</v>
      </c>
      <c r="B25" s="121">
        <v>1</v>
      </c>
      <c r="C25" s="177">
        <v>0</v>
      </c>
      <c r="D25" s="177">
        <v>1</v>
      </c>
      <c r="E25" s="177">
        <v>0</v>
      </c>
      <c r="F25" s="177">
        <v>0</v>
      </c>
      <c r="G25" s="177">
        <v>0</v>
      </c>
      <c r="H25" s="177">
        <v>0</v>
      </c>
      <c r="I25">
        <f t="shared" si="1"/>
        <v>2</v>
      </c>
      <c r="J25">
        <f>SUM(I19:I25)</f>
        <v>27</v>
      </c>
    </row>
    <row r="26" spans="1:10" x14ac:dyDescent="0.25">
      <c r="A26" s="137" t="s">
        <v>33</v>
      </c>
      <c r="B26" s="125">
        <f>SUM(B19:B25)</f>
        <v>5</v>
      </c>
      <c r="C26" s="182">
        <f>SUM(C19:C25)</f>
        <v>3</v>
      </c>
      <c r="D26" s="182">
        <f t="shared" ref="D26:H26" si="2">SUM(D19:D25)</f>
        <v>6</v>
      </c>
      <c r="E26" s="182">
        <f t="shared" si="2"/>
        <v>5</v>
      </c>
      <c r="F26" s="182">
        <f t="shared" si="2"/>
        <v>6</v>
      </c>
      <c r="G26" s="182">
        <f t="shared" si="2"/>
        <v>2</v>
      </c>
      <c r="H26" s="182">
        <f t="shared" si="2"/>
        <v>0</v>
      </c>
    </row>
    <row r="27" spans="1:10" x14ac:dyDescent="0.25">
      <c r="A27" s="127" t="s">
        <v>47</v>
      </c>
      <c r="B27" s="186">
        <f>B26*100/B11</f>
        <v>16.666666666666668</v>
      </c>
      <c r="C27" s="186">
        <f>C26*100/C11</f>
        <v>11.111111111111111</v>
      </c>
      <c r="D27" s="186">
        <f>D26*100/C11</f>
        <v>22.222222222222221</v>
      </c>
      <c r="E27" s="186">
        <f>E26*100/C11</f>
        <v>18.518518518518519</v>
      </c>
      <c r="F27" s="186">
        <f>F26*100/D11</f>
        <v>27.272727272727273</v>
      </c>
      <c r="G27" s="186">
        <f>G26*100/D11</f>
        <v>9.0909090909090917</v>
      </c>
      <c r="H27" s="186">
        <f>H26*100/C11</f>
        <v>0</v>
      </c>
    </row>
    <row r="28" spans="1:10" x14ac:dyDescent="0.25">
      <c r="B28" s="175"/>
      <c r="C28" s="175"/>
      <c r="D28" s="175"/>
      <c r="E28" s="175"/>
      <c r="F28" s="175"/>
      <c r="G28" s="175"/>
      <c r="H28" s="175"/>
    </row>
  </sheetData>
  <mergeCells count="1">
    <mergeCell ref="A1:B1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29"/>
  <sheetViews>
    <sheetView workbookViewId="0">
      <selection activeCell="I6" sqref="I6"/>
    </sheetView>
  </sheetViews>
  <sheetFormatPr defaultRowHeight="15" x14ac:dyDescent="0.25"/>
  <cols>
    <col min="1" max="1" width="17.5703125" customWidth="1"/>
    <col min="2" max="2" width="11" customWidth="1"/>
    <col min="3" max="3" width="11.85546875" customWidth="1"/>
    <col min="4" max="4" width="9.28515625" bestFit="1" customWidth="1"/>
    <col min="5" max="5" width="11.28515625" customWidth="1"/>
    <col min="6" max="6" width="10" customWidth="1"/>
    <col min="7" max="7" width="10.42578125" customWidth="1"/>
    <col min="8" max="8" width="10.5703125" customWidth="1"/>
    <col min="9" max="9" width="10.85546875" customWidth="1"/>
  </cols>
  <sheetData>
    <row r="1" spans="1:10" x14ac:dyDescent="0.25">
      <c r="A1" s="197" t="s">
        <v>22</v>
      </c>
      <c r="B1" s="197"/>
      <c r="C1" s="26">
        <v>44707</v>
      </c>
      <c r="D1" s="92"/>
      <c r="E1" s="92"/>
      <c r="F1" s="92"/>
      <c r="G1" s="92"/>
      <c r="H1" s="26"/>
      <c r="I1" s="129"/>
      <c r="J1" s="130"/>
    </row>
    <row r="2" spans="1:10" x14ac:dyDescent="0.25">
      <c r="A2" s="113" t="s">
        <v>12</v>
      </c>
      <c r="B2" s="113"/>
      <c r="C2" s="113">
        <v>37</v>
      </c>
      <c r="D2" s="35"/>
      <c r="E2" s="35"/>
      <c r="F2" s="35"/>
      <c r="G2" s="35"/>
      <c r="H2" s="35"/>
      <c r="I2" s="109"/>
      <c r="J2" s="130"/>
    </row>
    <row r="3" spans="1:10" ht="43.5" x14ac:dyDescent="0.25">
      <c r="A3" s="94" t="s">
        <v>0</v>
      </c>
      <c r="B3" s="95" t="s">
        <v>1</v>
      </c>
      <c r="C3" s="95" t="s">
        <v>21</v>
      </c>
      <c r="D3" s="95" t="s">
        <v>20</v>
      </c>
      <c r="E3" s="95" t="s">
        <v>19</v>
      </c>
      <c r="F3" s="95" t="s">
        <v>13</v>
      </c>
      <c r="G3" s="95" t="s">
        <v>14</v>
      </c>
      <c r="H3" s="95" t="s">
        <v>18</v>
      </c>
      <c r="I3" s="131"/>
      <c r="J3" s="130"/>
    </row>
    <row r="4" spans="1:10" x14ac:dyDescent="0.25">
      <c r="A4" s="96" t="s">
        <v>15</v>
      </c>
      <c r="B4" s="124"/>
      <c r="C4" s="124"/>
      <c r="D4" s="124"/>
      <c r="E4" s="138"/>
      <c r="F4" s="124"/>
      <c r="G4" s="124"/>
      <c r="H4" s="139"/>
      <c r="I4" s="131"/>
      <c r="J4" s="130"/>
    </row>
    <row r="5" spans="1:10" x14ac:dyDescent="0.25">
      <c r="A5" s="96" t="s">
        <v>2</v>
      </c>
      <c r="B5" s="124"/>
      <c r="C5" s="124"/>
      <c r="D5" s="124"/>
      <c r="E5" s="138"/>
      <c r="F5" s="124"/>
      <c r="G5" s="124"/>
      <c r="H5" s="139"/>
      <c r="I5" s="132"/>
      <c r="J5" s="130"/>
    </row>
    <row r="6" spans="1:10" x14ac:dyDescent="0.25">
      <c r="A6" s="96" t="s">
        <v>3</v>
      </c>
      <c r="B6" s="120">
        <v>8</v>
      </c>
      <c r="C6" s="120">
        <v>5</v>
      </c>
      <c r="D6" s="120">
        <v>4</v>
      </c>
      <c r="E6" s="140">
        <f t="shared" ref="E6:E13" si="0">D6/C6</f>
        <v>0.8</v>
      </c>
      <c r="F6" s="120">
        <v>61</v>
      </c>
      <c r="G6" s="120">
        <v>26</v>
      </c>
      <c r="H6" s="120">
        <v>41</v>
      </c>
      <c r="I6" s="3"/>
      <c r="J6" s="130"/>
    </row>
    <row r="7" spans="1:10" x14ac:dyDescent="0.25">
      <c r="A7" s="96" t="s">
        <v>4</v>
      </c>
      <c r="B7" s="124"/>
      <c r="C7" s="124"/>
      <c r="D7" s="124"/>
      <c r="E7" s="138"/>
      <c r="F7" s="124"/>
      <c r="G7" s="124"/>
      <c r="H7" s="139"/>
      <c r="I7" s="3"/>
      <c r="J7" s="130"/>
    </row>
    <row r="8" spans="1:10" x14ac:dyDescent="0.25">
      <c r="A8" s="96" t="s">
        <v>5</v>
      </c>
      <c r="B8" s="124"/>
      <c r="C8" s="124"/>
      <c r="D8" s="124"/>
      <c r="E8" s="138"/>
      <c r="F8" s="124"/>
      <c r="G8" s="124"/>
      <c r="H8" s="139"/>
      <c r="I8" s="3"/>
      <c r="J8" s="130"/>
    </row>
    <row r="9" spans="1:10" x14ac:dyDescent="0.25">
      <c r="A9" s="96" t="s">
        <v>6</v>
      </c>
      <c r="B9" s="124"/>
      <c r="C9" s="124"/>
      <c r="D9" s="124"/>
      <c r="E9" s="138"/>
      <c r="F9" s="124"/>
      <c r="G9" s="124"/>
      <c r="H9" s="139"/>
      <c r="I9" s="3"/>
      <c r="J9" s="130"/>
    </row>
    <row r="10" spans="1:10" x14ac:dyDescent="0.25">
      <c r="A10" s="96" t="s">
        <v>7</v>
      </c>
      <c r="B10" s="124"/>
      <c r="C10" s="124"/>
      <c r="D10" s="124"/>
      <c r="E10" s="138"/>
      <c r="F10" s="124"/>
      <c r="G10" s="124"/>
      <c r="H10" s="139"/>
      <c r="I10" s="3"/>
      <c r="J10" s="130"/>
    </row>
    <row r="11" spans="1:10" x14ac:dyDescent="0.25">
      <c r="A11" s="115" t="s">
        <v>16</v>
      </c>
      <c r="B11" s="136">
        <f>SUM(B4:B10)</f>
        <v>8</v>
      </c>
      <c r="C11" s="136">
        <f>SUM(C4:C10)</f>
        <v>5</v>
      </c>
      <c r="D11" s="136">
        <f>SUM(D4:D10)</f>
        <v>4</v>
      </c>
      <c r="E11" s="141">
        <f t="shared" si="0"/>
        <v>0.8</v>
      </c>
      <c r="F11" s="136">
        <f>MAX(F4:F10)</f>
        <v>61</v>
      </c>
      <c r="G11" s="136">
        <f>MIN(G4:G10)</f>
        <v>26</v>
      </c>
      <c r="H11" s="142">
        <f>AVERAGE(H5:H10)</f>
        <v>41</v>
      </c>
      <c r="I11" s="3"/>
      <c r="J11" s="130"/>
    </row>
    <row r="12" spans="1:10" x14ac:dyDescent="0.25">
      <c r="A12" s="115" t="s">
        <v>17</v>
      </c>
      <c r="B12" s="136">
        <v>300</v>
      </c>
      <c r="C12" s="136">
        <v>242</v>
      </c>
      <c r="D12" s="136">
        <v>216</v>
      </c>
      <c r="E12" s="141">
        <f t="shared" si="0"/>
        <v>0.8925619834710744</v>
      </c>
      <c r="F12" s="136"/>
      <c r="G12" s="136"/>
      <c r="H12" s="136">
        <v>50.34</v>
      </c>
      <c r="I12" s="3"/>
      <c r="J12" s="130"/>
    </row>
    <row r="13" spans="1:10" x14ac:dyDescent="0.25">
      <c r="A13" s="116" t="s">
        <v>10</v>
      </c>
      <c r="B13" s="187">
        <v>2</v>
      </c>
      <c r="C13" s="187">
        <v>1</v>
      </c>
      <c r="D13" s="187">
        <v>1</v>
      </c>
      <c r="E13" s="189">
        <f t="shared" si="0"/>
        <v>1</v>
      </c>
      <c r="F13" s="187">
        <v>42</v>
      </c>
      <c r="G13" s="187">
        <v>42</v>
      </c>
      <c r="H13" s="187">
        <v>42</v>
      </c>
      <c r="I13" s="3"/>
      <c r="J13" s="130"/>
    </row>
    <row r="14" spans="1:10" x14ac:dyDescent="0.25">
      <c r="A14" s="116" t="s">
        <v>9</v>
      </c>
      <c r="B14" s="187">
        <v>1</v>
      </c>
      <c r="C14" s="187"/>
      <c r="D14" s="187"/>
      <c r="E14" s="162"/>
      <c r="F14" s="187"/>
      <c r="G14" s="187"/>
      <c r="H14" s="187"/>
      <c r="I14" s="130"/>
      <c r="J14" s="130"/>
    </row>
    <row r="15" spans="1:10" x14ac:dyDescent="0.25">
      <c r="A15" s="74" t="s">
        <v>48</v>
      </c>
      <c r="B15" s="75"/>
      <c r="C15" s="75">
        <f>C11-D11</f>
        <v>1</v>
      </c>
      <c r="D15" s="130"/>
      <c r="E15" s="130"/>
      <c r="F15" s="130"/>
      <c r="G15" s="130"/>
      <c r="H15" s="130"/>
      <c r="I15" s="130"/>
      <c r="J15" s="130"/>
    </row>
    <row r="16" spans="1:10" x14ac:dyDescent="0.25">
      <c r="A16" s="130"/>
      <c r="B16" s="130"/>
      <c r="C16" s="130"/>
      <c r="D16" s="130"/>
      <c r="E16" s="130"/>
      <c r="F16" s="130"/>
      <c r="G16" s="130"/>
      <c r="H16" s="130"/>
      <c r="I16" s="130"/>
      <c r="J16" s="130"/>
    </row>
    <row r="17" spans="1:10" x14ac:dyDescent="0.25">
      <c r="A17" s="130"/>
      <c r="B17" s="130"/>
      <c r="C17" s="130"/>
      <c r="D17" s="130"/>
      <c r="E17" s="130"/>
      <c r="F17" s="130"/>
      <c r="G17" s="130"/>
      <c r="H17" s="130"/>
      <c r="I17" s="130"/>
      <c r="J17" s="130"/>
    </row>
    <row r="18" spans="1:10" ht="17.25" customHeight="1" x14ac:dyDescent="0.25">
      <c r="A18" s="157" t="s">
        <v>0</v>
      </c>
      <c r="B18" s="158" t="s">
        <v>68</v>
      </c>
      <c r="C18" s="159" t="s">
        <v>69</v>
      </c>
      <c r="D18" s="159" t="s">
        <v>44</v>
      </c>
      <c r="E18" s="159" t="s">
        <v>45</v>
      </c>
      <c r="F18" s="159" t="s">
        <v>46</v>
      </c>
      <c r="G18" s="159" t="s">
        <v>30</v>
      </c>
      <c r="H18" s="159" t="s">
        <v>31</v>
      </c>
      <c r="I18" s="159" t="s">
        <v>32</v>
      </c>
      <c r="J18" s="130"/>
    </row>
    <row r="19" spans="1:10" x14ac:dyDescent="0.25">
      <c r="A19" s="96" t="s">
        <v>15</v>
      </c>
      <c r="B19" s="124"/>
      <c r="C19" s="124"/>
      <c r="D19" s="124"/>
      <c r="E19" s="124"/>
      <c r="F19" s="133"/>
      <c r="G19" s="133"/>
      <c r="H19" s="133"/>
      <c r="I19" s="133"/>
      <c r="J19" s="130"/>
    </row>
    <row r="20" spans="1:10" x14ac:dyDescent="0.25">
      <c r="A20" s="96" t="s">
        <v>2</v>
      </c>
      <c r="B20" s="124"/>
      <c r="C20" s="124"/>
      <c r="D20" s="124"/>
      <c r="E20" s="124"/>
      <c r="F20" s="133"/>
      <c r="G20" s="133"/>
      <c r="H20" s="133"/>
      <c r="I20" s="133"/>
      <c r="J20" s="130"/>
    </row>
    <row r="21" spans="1:10" x14ac:dyDescent="0.25">
      <c r="A21" s="96" t="s">
        <v>3</v>
      </c>
      <c r="B21" s="144">
        <v>1</v>
      </c>
      <c r="C21" s="134">
        <v>1</v>
      </c>
      <c r="D21" s="134">
        <v>2</v>
      </c>
      <c r="E21" s="134">
        <v>0</v>
      </c>
      <c r="F21" s="135">
        <v>1</v>
      </c>
      <c r="G21" s="135">
        <v>0</v>
      </c>
      <c r="H21" s="135">
        <v>0</v>
      </c>
      <c r="I21" s="135">
        <v>0</v>
      </c>
      <c r="J21" s="130"/>
    </row>
    <row r="22" spans="1:10" x14ac:dyDescent="0.25">
      <c r="A22" s="96" t="s">
        <v>4</v>
      </c>
      <c r="B22" s="124"/>
      <c r="C22" s="124"/>
      <c r="D22" s="124"/>
      <c r="E22" s="124"/>
      <c r="F22" s="133"/>
      <c r="G22" s="133"/>
      <c r="H22" s="133"/>
      <c r="I22" s="133"/>
      <c r="J22" s="130"/>
    </row>
    <row r="23" spans="1:10" x14ac:dyDescent="0.25">
      <c r="A23" s="96" t="s">
        <v>5</v>
      </c>
      <c r="B23" s="124"/>
      <c r="C23" s="124"/>
      <c r="D23" s="124"/>
      <c r="E23" s="124"/>
      <c r="F23" s="133"/>
      <c r="G23" s="133"/>
      <c r="H23" s="133"/>
      <c r="I23" s="133"/>
      <c r="J23" s="130"/>
    </row>
    <row r="24" spans="1:10" x14ac:dyDescent="0.25">
      <c r="A24" s="96" t="s">
        <v>6</v>
      </c>
      <c r="B24" s="124"/>
      <c r="C24" s="124"/>
      <c r="D24" s="124"/>
      <c r="E24" s="124"/>
      <c r="F24" s="133"/>
      <c r="G24" s="133"/>
      <c r="H24" s="133"/>
      <c r="I24" s="133"/>
      <c r="J24" s="130"/>
    </row>
    <row r="25" spans="1:10" x14ac:dyDescent="0.25">
      <c r="A25" s="96" t="s">
        <v>7</v>
      </c>
      <c r="B25" s="124"/>
      <c r="C25" s="124"/>
      <c r="D25" s="124"/>
      <c r="E25" s="124"/>
      <c r="F25" s="133"/>
      <c r="G25" s="133"/>
      <c r="H25" s="133"/>
      <c r="I25" s="133"/>
      <c r="J25" s="130"/>
    </row>
    <row r="26" spans="1:10" x14ac:dyDescent="0.25">
      <c r="A26" s="137" t="s">
        <v>33</v>
      </c>
      <c r="B26" s="136">
        <f t="shared" ref="B26:I26" si="1">SUM(B19:B25)</f>
        <v>1</v>
      </c>
      <c r="C26" s="136">
        <f t="shared" si="1"/>
        <v>1</v>
      </c>
      <c r="D26" s="136">
        <f t="shared" si="1"/>
        <v>2</v>
      </c>
      <c r="E26" s="136">
        <f t="shared" si="1"/>
        <v>0</v>
      </c>
      <c r="F26" s="136">
        <f t="shared" si="1"/>
        <v>1</v>
      </c>
      <c r="G26" s="136">
        <f t="shared" si="1"/>
        <v>0</v>
      </c>
      <c r="H26" s="136">
        <f t="shared" si="1"/>
        <v>0</v>
      </c>
      <c r="I26" s="136">
        <f t="shared" si="1"/>
        <v>0</v>
      </c>
      <c r="J26" s="130"/>
    </row>
    <row r="27" spans="1:10" ht="30" x14ac:dyDescent="0.25">
      <c r="A27" s="127" t="s">
        <v>62</v>
      </c>
      <c r="B27" s="160">
        <f>B26*100/B11</f>
        <v>12.5</v>
      </c>
      <c r="C27" s="160">
        <f>C26*100/C11</f>
        <v>20</v>
      </c>
      <c r="D27" s="160">
        <f>D26*100/C11</f>
        <v>40</v>
      </c>
      <c r="E27" s="160">
        <f>E26*100/C11</f>
        <v>0</v>
      </c>
      <c r="F27" s="160">
        <f>F26*100/D11</f>
        <v>25</v>
      </c>
      <c r="G27" s="160">
        <f>G26*100/D11</f>
        <v>0</v>
      </c>
      <c r="H27" s="160">
        <f>H26*100/C11</f>
        <v>0</v>
      </c>
      <c r="I27" s="160">
        <f>I26*100/D11</f>
        <v>0</v>
      </c>
      <c r="J27" s="130"/>
    </row>
    <row r="28" spans="1:10" x14ac:dyDescent="0.25">
      <c r="A28" s="130"/>
      <c r="B28" s="130"/>
      <c r="C28" s="130"/>
      <c r="D28" s="130"/>
      <c r="E28" s="130"/>
      <c r="F28" s="130"/>
      <c r="G28" s="130"/>
      <c r="H28" s="130"/>
      <c r="I28" s="130"/>
      <c r="J28" s="130"/>
    </row>
    <row r="29" spans="1:10" x14ac:dyDescent="0.25">
      <c r="A29" s="130"/>
      <c r="B29" s="130"/>
      <c r="C29" s="130"/>
      <c r="D29" s="130"/>
      <c r="E29" s="130"/>
      <c r="F29" s="130"/>
      <c r="G29" s="130"/>
      <c r="H29" s="130"/>
      <c r="I29" s="130"/>
      <c r="J29" s="130"/>
    </row>
  </sheetData>
  <mergeCells count="1">
    <mergeCell ref="A1:B1"/>
  </mergeCells>
  <phoneticPr fontId="6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28"/>
  <sheetViews>
    <sheetView workbookViewId="0">
      <selection activeCell="H11" sqref="H11"/>
    </sheetView>
  </sheetViews>
  <sheetFormatPr defaultRowHeight="15" x14ac:dyDescent="0.25"/>
  <cols>
    <col min="1" max="1" width="21.28515625" customWidth="1"/>
    <col min="2" max="2" width="13.140625" customWidth="1"/>
    <col min="3" max="3" width="12.7109375" customWidth="1"/>
    <col min="4" max="4" width="9.140625" customWidth="1"/>
    <col min="5" max="5" width="9.5703125" bestFit="1" customWidth="1"/>
    <col min="6" max="6" width="11.28515625" bestFit="1" customWidth="1"/>
    <col min="8" max="8" width="11.140625" customWidth="1"/>
  </cols>
  <sheetData>
    <row r="1" spans="1:9" x14ac:dyDescent="0.25">
      <c r="A1" s="151" t="s">
        <v>38</v>
      </c>
      <c r="B1" s="26"/>
      <c r="C1" s="26">
        <v>44708</v>
      </c>
      <c r="D1" s="152"/>
      <c r="E1" s="152"/>
      <c r="F1" s="153"/>
      <c r="G1" s="92"/>
      <c r="H1" s="110"/>
      <c r="I1" s="110"/>
    </row>
    <row r="2" spans="1:9" x14ac:dyDescent="0.25">
      <c r="A2" s="113" t="s">
        <v>12</v>
      </c>
      <c r="B2" s="113"/>
      <c r="C2" s="113">
        <v>32</v>
      </c>
      <c r="D2" s="110"/>
      <c r="E2" s="35"/>
      <c r="F2" s="35"/>
      <c r="G2" s="35"/>
      <c r="H2" s="110"/>
      <c r="I2" s="110"/>
    </row>
    <row r="3" spans="1:9" ht="43.5" x14ac:dyDescent="0.25">
      <c r="A3" s="94" t="s">
        <v>0</v>
      </c>
      <c r="B3" s="94" t="s">
        <v>1</v>
      </c>
      <c r="C3" s="94" t="s">
        <v>24</v>
      </c>
      <c r="D3" s="94" t="s">
        <v>25</v>
      </c>
      <c r="E3" s="94" t="s">
        <v>26</v>
      </c>
      <c r="F3" s="94" t="s">
        <v>13</v>
      </c>
      <c r="G3" s="94" t="s">
        <v>14</v>
      </c>
      <c r="H3" s="94" t="s">
        <v>27</v>
      </c>
      <c r="I3" s="110"/>
    </row>
    <row r="4" spans="1:9" x14ac:dyDescent="0.25">
      <c r="A4" s="96" t="s">
        <v>15</v>
      </c>
      <c r="B4" s="122">
        <v>1</v>
      </c>
      <c r="C4" s="122">
        <v>1</v>
      </c>
      <c r="D4" s="122">
        <v>0</v>
      </c>
      <c r="E4" s="145">
        <f>D4/C4</f>
        <v>0</v>
      </c>
      <c r="F4" s="122">
        <v>30</v>
      </c>
      <c r="G4" s="122">
        <v>30</v>
      </c>
      <c r="H4" s="147">
        <v>30</v>
      </c>
      <c r="I4" s="110"/>
    </row>
    <row r="5" spans="1:9" x14ac:dyDescent="0.25">
      <c r="A5" s="96" t="s">
        <v>2</v>
      </c>
      <c r="B5" s="124"/>
      <c r="C5" s="124"/>
      <c r="D5" s="124"/>
      <c r="E5" s="138"/>
      <c r="F5" s="124"/>
      <c r="G5" s="124"/>
      <c r="H5" s="139"/>
      <c r="I5" s="110"/>
    </row>
    <row r="6" spans="1:9" x14ac:dyDescent="0.25">
      <c r="A6" s="96" t="s">
        <v>3</v>
      </c>
      <c r="B6" s="122">
        <v>1</v>
      </c>
      <c r="C6" s="122">
        <v>1</v>
      </c>
      <c r="D6" s="122">
        <v>1</v>
      </c>
      <c r="E6" s="145">
        <f t="shared" ref="E6:E9" si="0">D6/C6</f>
        <v>1</v>
      </c>
      <c r="F6" s="122">
        <v>42</v>
      </c>
      <c r="G6" s="122">
        <v>42</v>
      </c>
      <c r="H6" s="147">
        <v>42</v>
      </c>
      <c r="I6" s="110"/>
    </row>
    <row r="7" spans="1:9" x14ac:dyDescent="0.25">
      <c r="A7" s="96" t="s">
        <v>4</v>
      </c>
      <c r="B7" s="122">
        <v>3</v>
      </c>
      <c r="C7" s="122">
        <v>3</v>
      </c>
      <c r="D7" s="122">
        <v>3</v>
      </c>
      <c r="E7" s="145">
        <f t="shared" si="0"/>
        <v>1</v>
      </c>
      <c r="F7" s="122">
        <v>59</v>
      </c>
      <c r="G7" s="122">
        <v>44</v>
      </c>
      <c r="H7" s="147">
        <v>53</v>
      </c>
      <c r="I7" s="110"/>
    </row>
    <row r="8" spans="1:9" x14ac:dyDescent="0.25">
      <c r="A8" s="96" t="s">
        <v>5</v>
      </c>
      <c r="B8" s="124"/>
      <c r="C8" s="124"/>
      <c r="D8" s="124"/>
      <c r="E8" s="138"/>
      <c r="F8" s="124"/>
      <c r="G8" s="124"/>
      <c r="H8" s="139"/>
      <c r="I8" s="110"/>
    </row>
    <row r="9" spans="1:9" x14ac:dyDescent="0.25">
      <c r="A9" s="96" t="s">
        <v>6</v>
      </c>
      <c r="B9" s="122">
        <v>2</v>
      </c>
      <c r="C9" s="122">
        <v>2</v>
      </c>
      <c r="D9" s="122">
        <v>2</v>
      </c>
      <c r="E9" s="145">
        <f t="shared" si="0"/>
        <v>1</v>
      </c>
      <c r="F9" s="122">
        <v>60</v>
      </c>
      <c r="G9" s="122">
        <v>45</v>
      </c>
      <c r="H9" s="147">
        <v>52</v>
      </c>
      <c r="I9" s="110"/>
    </row>
    <row r="10" spans="1:9" x14ac:dyDescent="0.25">
      <c r="A10" s="96" t="s">
        <v>7</v>
      </c>
      <c r="B10" s="124"/>
      <c r="C10" s="124"/>
      <c r="D10" s="124"/>
      <c r="E10" s="138"/>
      <c r="F10" s="124"/>
      <c r="G10" s="124"/>
      <c r="H10" s="139"/>
      <c r="I10" s="110"/>
    </row>
    <row r="11" spans="1:9" x14ac:dyDescent="0.25">
      <c r="A11" s="115" t="s">
        <v>16</v>
      </c>
      <c r="B11" s="136">
        <f>SUM(B4:B10)</f>
        <v>7</v>
      </c>
      <c r="C11" s="136">
        <f>SUM(C4:C10)</f>
        <v>7</v>
      </c>
      <c r="D11" s="136">
        <f>SUM(D4:D10)</f>
        <v>6</v>
      </c>
      <c r="E11" s="143">
        <f>D11/C11</f>
        <v>0.8571428571428571</v>
      </c>
      <c r="F11" s="136">
        <f>MAX(F4:F10)</f>
        <v>60</v>
      </c>
      <c r="G11" s="136">
        <f>MIN(G4:G10)</f>
        <v>30</v>
      </c>
      <c r="H11" s="142">
        <f>AVERAGE(H4:H10)</f>
        <v>44.25</v>
      </c>
      <c r="I11" s="110"/>
    </row>
    <row r="12" spans="1:9" x14ac:dyDescent="0.25">
      <c r="A12" s="115" t="s">
        <v>17</v>
      </c>
      <c r="B12" s="136">
        <v>653</v>
      </c>
      <c r="C12" s="136">
        <v>558</v>
      </c>
      <c r="D12" s="136">
        <v>504</v>
      </c>
      <c r="E12" s="143">
        <f>D12/C12</f>
        <v>0.90322580645161288</v>
      </c>
      <c r="F12" s="136">
        <v>100</v>
      </c>
      <c r="G12" s="136"/>
      <c r="H12" s="136">
        <v>52.16</v>
      </c>
      <c r="I12" s="110"/>
    </row>
    <row r="13" spans="1:9" x14ac:dyDescent="0.25">
      <c r="A13" s="116" t="s">
        <v>10</v>
      </c>
      <c r="B13" s="187">
        <v>0</v>
      </c>
      <c r="C13" s="187"/>
      <c r="D13" s="187"/>
      <c r="E13" s="189"/>
      <c r="F13" s="187"/>
      <c r="G13" s="187"/>
      <c r="H13" s="187"/>
      <c r="I13" s="110"/>
    </row>
    <row r="14" spans="1:9" x14ac:dyDescent="0.25">
      <c r="A14" s="116" t="s">
        <v>9</v>
      </c>
      <c r="B14" s="187">
        <v>0</v>
      </c>
      <c r="C14" s="187"/>
      <c r="D14" s="187"/>
      <c r="E14" s="189"/>
      <c r="F14" s="187"/>
      <c r="G14" s="187"/>
      <c r="H14" s="187"/>
      <c r="I14" s="110"/>
    </row>
    <row r="15" spans="1:9" x14ac:dyDescent="0.25">
      <c r="A15" s="111" t="s">
        <v>49</v>
      </c>
      <c r="B15" s="112"/>
      <c r="C15" s="150">
        <f>C11-D11</f>
        <v>1</v>
      </c>
      <c r="D15" s="110"/>
      <c r="E15" s="110"/>
      <c r="F15" s="110"/>
      <c r="G15" s="110"/>
      <c r="H15" s="110"/>
      <c r="I15" s="110"/>
    </row>
    <row r="16" spans="1:9" x14ac:dyDescent="0.25">
      <c r="A16" s="110"/>
      <c r="B16" s="110"/>
      <c r="C16" s="110"/>
      <c r="D16" s="110"/>
      <c r="E16" s="110"/>
      <c r="F16" s="110"/>
      <c r="G16" s="110"/>
      <c r="H16" s="110"/>
      <c r="I16" s="110"/>
    </row>
    <row r="17" spans="1:10" x14ac:dyDescent="0.25">
      <c r="A17" s="110"/>
      <c r="B17" s="110"/>
      <c r="C17" s="110"/>
      <c r="D17" s="110"/>
      <c r="E17" s="110"/>
      <c r="F17" s="110"/>
      <c r="G17" s="110"/>
      <c r="H17" s="110"/>
      <c r="I17" s="110"/>
    </row>
    <row r="18" spans="1:10" x14ac:dyDescent="0.25">
      <c r="A18" s="157" t="s">
        <v>0</v>
      </c>
      <c r="B18" s="157" t="s">
        <v>70</v>
      </c>
      <c r="C18" s="159" t="s">
        <v>41</v>
      </c>
      <c r="D18" s="159" t="s">
        <v>44</v>
      </c>
      <c r="E18" s="159" t="s">
        <v>45</v>
      </c>
      <c r="F18" s="159" t="s">
        <v>46</v>
      </c>
      <c r="G18" s="159" t="s">
        <v>30</v>
      </c>
      <c r="H18" s="159" t="s">
        <v>31</v>
      </c>
      <c r="I18" s="159" t="s">
        <v>32</v>
      </c>
    </row>
    <row r="19" spans="1:10" x14ac:dyDescent="0.25">
      <c r="A19" s="96" t="s">
        <v>15</v>
      </c>
      <c r="B19" s="122">
        <v>1</v>
      </c>
      <c r="C19" s="122">
        <v>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>
        <f>SUM(B19:I19)</f>
        <v>1</v>
      </c>
    </row>
    <row r="20" spans="1:10" x14ac:dyDescent="0.25">
      <c r="A20" s="96" t="s">
        <v>2</v>
      </c>
      <c r="B20" s="124"/>
      <c r="C20" s="124"/>
      <c r="D20" s="124"/>
      <c r="E20" s="124"/>
      <c r="F20" s="124"/>
      <c r="G20" s="124"/>
      <c r="H20" s="124"/>
      <c r="I20" s="124"/>
      <c r="J20">
        <f t="shared" ref="J20:J25" si="1">SUM(B20:I20)</f>
        <v>0</v>
      </c>
    </row>
    <row r="21" spans="1:10" x14ac:dyDescent="0.25">
      <c r="A21" s="96" t="s">
        <v>3</v>
      </c>
      <c r="B21" s="122">
        <v>0</v>
      </c>
      <c r="C21" s="122">
        <v>0</v>
      </c>
      <c r="D21" s="122">
        <v>1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  <c r="J21">
        <f t="shared" si="1"/>
        <v>1</v>
      </c>
    </row>
    <row r="22" spans="1:10" x14ac:dyDescent="0.25">
      <c r="A22" s="96" t="s">
        <v>4</v>
      </c>
      <c r="B22" s="122">
        <v>0</v>
      </c>
      <c r="C22" s="122">
        <v>0</v>
      </c>
      <c r="D22" s="122">
        <v>1</v>
      </c>
      <c r="E22" s="122">
        <v>2</v>
      </c>
      <c r="F22" s="122">
        <v>0</v>
      </c>
      <c r="G22" s="122">
        <v>0</v>
      </c>
      <c r="H22" s="122">
        <v>0</v>
      </c>
      <c r="I22" s="122">
        <v>0</v>
      </c>
      <c r="J22">
        <f t="shared" si="1"/>
        <v>3</v>
      </c>
    </row>
    <row r="23" spans="1:10" x14ac:dyDescent="0.25">
      <c r="A23" s="96" t="s">
        <v>5</v>
      </c>
      <c r="B23" s="124"/>
      <c r="C23" s="124"/>
      <c r="D23" s="124"/>
      <c r="E23" s="124"/>
      <c r="F23" s="124"/>
      <c r="G23" s="124"/>
      <c r="H23" s="124"/>
      <c r="I23" s="124"/>
      <c r="J23">
        <f t="shared" si="1"/>
        <v>0</v>
      </c>
    </row>
    <row r="24" spans="1:10" x14ac:dyDescent="0.25">
      <c r="A24" s="96" t="s">
        <v>6</v>
      </c>
      <c r="B24" s="122">
        <v>0</v>
      </c>
      <c r="C24" s="122">
        <v>0</v>
      </c>
      <c r="D24" s="122">
        <v>1</v>
      </c>
      <c r="E24" s="122">
        <v>1</v>
      </c>
      <c r="F24" s="122">
        <v>0</v>
      </c>
      <c r="G24" s="122">
        <v>0</v>
      </c>
      <c r="H24" s="122">
        <v>0</v>
      </c>
      <c r="I24" s="122">
        <v>0</v>
      </c>
      <c r="J24">
        <f t="shared" si="1"/>
        <v>2</v>
      </c>
    </row>
    <row r="25" spans="1:10" x14ac:dyDescent="0.25">
      <c r="A25" s="96" t="s">
        <v>7</v>
      </c>
      <c r="B25" s="124"/>
      <c r="C25" s="124"/>
      <c r="D25" s="124"/>
      <c r="E25" s="124"/>
      <c r="F25" s="124"/>
      <c r="G25" s="124"/>
      <c r="H25" s="124"/>
      <c r="I25" s="124"/>
      <c r="J25">
        <f t="shared" si="1"/>
        <v>0</v>
      </c>
    </row>
    <row r="26" spans="1:10" x14ac:dyDescent="0.25">
      <c r="A26" s="137" t="s">
        <v>33</v>
      </c>
      <c r="B26" s="136">
        <f t="shared" ref="B26:I26" si="2">SUM(B19:B25)</f>
        <v>1</v>
      </c>
      <c r="C26" s="136">
        <f t="shared" si="2"/>
        <v>0</v>
      </c>
      <c r="D26" s="136">
        <f t="shared" si="2"/>
        <v>3</v>
      </c>
      <c r="E26" s="136">
        <f t="shared" si="2"/>
        <v>3</v>
      </c>
      <c r="F26" s="136">
        <f t="shared" si="2"/>
        <v>0</v>
      </c>
      <c r="G26" s="136">
        <f t="shared" si="2"/>
        <v>0</v>
      </c>
      <c r="H26" s="136">
        <f t="shared" si="2"/>
        <v>0</v>
      </c>
      <c r="I26" s="136">
        <f t="shared" si="2"/>
        <v>0</v>
      </c>
      <c r="J26" s="193">
        <f>SUM(J19:J25)</f>
        <v>7</v>
      </c>
    </row>
    <row r="27" spans="1:10" ht="31.5" customHeight="1" x14ac:dyDescent="0.25">
      <c r="A27" s="127" t="s">
        <v>62</v>
      </c>
      <c r="B27" s="110"/>
      <c r="C27" s="154">
        <f>C26*100/C11</f>
        <v>0</v>
      </c>
      <c r="D27" s="154">
        <f>D26*100/C11</f>
        <v>42.857142857142854</v>
      </c>
      <c r="E27" s="154">
        <f>E26*100/C11</f>
        <v>42.857142857142854</v>
      </c>
      <c r="F27" s="154">
        <f>F26*100/D11</f>
        <v>0</v>
      </c>
      <c r="G27" s="154">
        <f>G26*100/D11</f>
        <v>0</v>
      </c>
      <c r="H27" s="154">
        <f>H26*100/C11</f>
        <v>0</v>
      </c>
      <c r="I27" s="154">
        <f>I26*100/D11</f>
        <v>0</v>
      </c>
    </row>
    <row r="28" spans="1:10" x14ac:dyDescent="0.25">
      <c r="A28" s="110"/>
      <c r="B28" s="110"/>
      <c r="C28" s="110"/>
      <c r="D28" s="110"/>
      <c r="E28" s="110"/>
      <c r="F28" s="110"/>
      <c r="G28" s="110"/>
      <c r="H28" s="110"/>
      <c r="I28" s="110"/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62"/>
  <sheetViews>
    <sheetView topLeftCell="A31" zoomScale="85" zoomScaleNormal="85" workbookViewId="0">
      <selection activeCell="R32" sqref="R32"/>
    </sheetView>
  </sheetViews>
  <sheetFormatPr defaultRowHeight="15" x14ac:dyDescent="0.25"/>
  <cols>
    <col min="1" max="1" width="17" customWidth="1"/>
    <col min="4" max="4" width="11.42578125" customWidth="1"/>
    <col min="5" max="5" width="12.7109375" customWidth="1"/>
    <col min="8" max="8" width="10.7109375" customWidth="1"/>
    <col min="9" max="9" width="10.140625" customWidth="1"/>
    <col min="10" max="10" width="5.7109375" customWidth="1"/>
    <col min="11" max="11" width="16.7109375" customWidth="1"/>
    <col min="13" max="13" width="13" customWidth="1"/>
    <col min="18" max="18" width="11.7109375" customWidth="1"/>
  </cols>
  <sheetData>
    <row r="2" spans="1:22" ht="15.75" x14ac:dyDescent="0.25">
      <c r="A2" s="198" t="s">
        <v>36</v>
      </c>
      <c r="B2" s="198"/>
      <c r="C2" s="198"/>
      <c r="D2" s="22">
        <v>44711</v>
      </c>
      <c r="E2" s="15"/>
      <c r="F2" s="15"/>
      <c r="G2" s="15"/>
      <c r="K2" s="76">
        <v>44712</v>
      </c>
    </row>
    <row r="3" spans="1:22" ht="15.75" x14ac:dyDescent="0.25">
      <c r="A3" s="43" t="s">
        <v>12</v>
      </c>
      <c r="B3" s="43"/>
      <c r="C3" s="43">
        <v>24</v>
      </c>
      <c r="D3" s="5"/>
      <c r="E3" s="5"/>
      <c r="F3" s="5"/>
      <c r="G3" s="5"/>
    </row>
    <row r="4" spans="1:22" ht="50.25" customHeight="1" x14ac:dyDescent="0.25">
      <c r="A4" s="6" t="s">
        <v>0</v>
      </c>
      <c r="B4" s="6" t="s">
        <v>1</v>
      </c>
      <c r="C4" s="6" t="s">
        <v>24</v>
      </c>
      <c r="D4" s="6" t="s">
        <v>25</v>
      </c>
      <c r="E4" s="6" t="s">
        <v>26</v>
      </c>
      <c r="F4" s="6" t="s">
        <v>13</v>
      </c>
      <c r="G4" s="6" t="s">
        <v>14</v>
      </c>
      <c r="H4" s="6" t="s">
        <v>27</v>
      </c>
      <c r="K4" s="6" t="s">
        <v>0</v>
      </c>
      <c r="L4" s="6" t="s">
        <v>1</v>
      </c>
      <c r="M4" s="6" t="s">
        <v>24</v>
      </c>
      <c r="N4" s="6" t="s">
        <v>25</v>
      </c>
      <c r="O4" s="6" t="s">
        <v>26</v>
      </c>
      <c r="P4" s="6" t="s">
        <v>13</v>
      </c>
      <c r="Q4" s="6" t="s">
        <v>14</v>
      </c>
      <c r="R4" s="6" t="s">
        <v>27</v>
      </c>
      <c r="T4" s="163" t="s">
        <v>72</v>
      </c>
      <c r="U4" s="163" t="s">
        <v>73</v>
      </c>
      <c r="V4" s="163" t="s">
        <v>74</v>
      </c>
    </row>
    <row r="5" spans="1:22" ht="15.75" x14ac:dyDescent="0.25">
      <c r="A5" s="7" t="s">
        <v>15</v>
      </c>
      <c r="B5" s="7">
        <v>25</v>
      </c>
      <c r="C5" s="7">
        <v>25</v>
      </c>
      <c r="D5" s="7">
        <v>25</v>
      </c>
      <c r="E5" s="16">
        <f>D5/C5</f>
        <v>1</v>
      </c>
      <c r="F5" s="8">
        <v>94</v>
      </c>
      <c r="G5" s="7">
        <v>55</v>
      </c>
      <c r="H5" s="10">
        <v>73</v>
      </c>
      <c r="K5" s="7" t="s">
        <v>15</v>
      </c>
      <c r="L5" s="7">
        <v>16</v>
      </c>
      <c r="M5" s="7">
        <v>16</v>
      </c>
      <c r="N5" s="7">
        <v>16</v>
      </c>
      <c r="O5" s="16">
        <f>N5/M5</f>
        <v>1</v>
      </c>
      <c r="P5" s="8">
        <v>94</v>
      </c>
      <c r="Q5" s="7">
        <v>53</v>
      </c>
      <c r="R5" s="10">
        <v>74</v>
      </c>
      <c r="T5">
        <f>(Q5+G5)/2</f>
        <v>54</v>
      </c>
      <c r="U5">
        <f>(R5+H5)/2</f>
        <v>73.5</v>
      </c>
      <c r="V5">
        <f>(F5+P5)/2</f>
        <v>94</v>
      </c>
    </row>
    <row r="6" spans="1:22" ht="15.75" x14ac:dyDescent="0.25">
      <c r="A6" s="7" t="s">
        <v>2</v>
      </c>
      <c r="B6" s="7">
        <v>37</v>
      </c>
      <c r="C6" s="7">
        <v>37</v>
      </c>
      <c r="D6" s="7">
        <v>37</v>
      </c>
      <c r="E6" s="16">
        <f t="shared" ref="E6:E11" si="0">D6/C6</f>
        <v>1</v>
      </c>
      <c r="F6" s="7">
        <v>89</v>
      </c>
      <c r="G6" s="7">
        <v>50</v>
      </c>
      <c r="H6" s="17">
        <v>69</v>
      </c>
      <c r="K6" s="7" t="s">
        <v>2</v>
      </c>
      <c r="L6" s="7">
        <v>8</v>
      </c>
      <c r="M6" s="7">
        <v>8</v>
      </c>
      <c r="N6" s="7">
        <v>8</v>
      </c>
      <c r="O6" s="16">
        <f t="shared" ref="O6:O11" si="1">N6/M6</f>
        <v>1</v>
      </c>
      <c r="P6" s="7">
        <v>91</v>
      </c>
      <c r="Q6" s="7">
        <v>64</v>
      </c>
      <c r="R6" s="17">
        <v>77</v>
      </c>
      <c r="T6">
        <f t="shared" ref="T6:T11" si="2">(Q6+G6)/2</f>
        <v>57</v>
      </c>
      <c r="U6">
        <f t="shared" ref="U6:U11" si="3">(R6+H6)/2</f>
        <v>73</v>
      </c>
      <c r="V6">
        <f t="shared" ref="V6:V11" si="4">(F6+P6)/2</f>
        <v>90</v>
      </c>
    </row>
    <row r="7" spans="1:22" ht="15.75" x14ac:dyDescent="0.25">
      <c r="A7" s="7" t="s">
        <v>3</v>
      </c>
      <c r="B7" s="7">
        <v>25</v>
      </c>
      <c r="C7" s="7">
        <v>25</v>
      </c>
      <c r="D7" s="7">
        <v>25</v>
      </c>
      <c r="E7" s="16">
        <f t="shared" si="0"/>
        <v>1</v>
      </c>
      <c r="F7" s="7">
        <v>89</v>
      </c>
      <c r="G7" s="8">
        <v>34</v>
      </c>
      <c r="H7" s="17">
        <v>59</v>
      </c>
      <c r="K7" s="7" t="s">
        <v>3</v>
      </c>
      <c r="L7" s="7">
        <v>18</v>
      </c>
      <c r="M7" s="7">
        <v>18</v>
      </c>
      <c r="N7" s="7">
        <v>18</v>
      </c>
      <c r="O7" s="16">
        <f t="shared" si="1"/>
        <v>1</v>
      </c>
      <c r="P7" s="7">
        <v>72</v>
      </c>
      <c r="Q7" s="8">
        <v>40</v>
      </c>
      <c r="R7" s="17">
        <v>58</v>
      </c>
      <c r="T7">
        <f t="shared" si="2"/>
        <v>37</v>
      </c>
      <c r="U7">
        <f t="shared" si="3"/>
        <v>58.5</v>
      </c>
      <c r="V7">
        <f t="shared" si="4"/>
        <v>80.5</v>
      </c>
    </row>
    <row r="8" spans="1:22" ht="15.75" x14ac:dyDescent="0.25">
      <c r="A8" s="7" t="s">
        <v>4</v>
      </c>
      <c r="B8" s="7">
        <v>26</v>
      </c>
      <c r="C8" s="7">
        <v>26</v>
      </c>
      <c r="D8" s="7">
        <v>26</v>
      </c>
      <c r="E8" s="16">
        <f t="shared" si="0"/>
        <v>1</v>
      </c>
      <c r="F8" s="7">
        <v>91</v>
      </c>
      <c r="G8" s="7">
        <v>44</v>
      </c>
      <c r="H8" s="17">
        <v>64</v>
      </c>
      <c r="K8" s="7" t="s">
        <v>4</v>
      </c>
      <c r="L8" s="7">
        <v>22</v>
      </c>
      <c r="M8" s="7">
        <v>22</v>
      </c>
      <c r="N8" s="7">
        <v>22</v>
      </c>
      <c r="O8" s="16">
        <f t="shared" si="1"/>
        <v>1</v>
      </c>
      <c r="P8" s="7">
        <v>80</v>
      </c>
      <c r="Q8" s="7">
        <v>39</v>
      </c>
      <c r="R8" s="17">
        <v>65</v>
      </c>
      <c r="T8">
        <f t="shared" si="2"/>
        <v>41.5</v>
      </c>
      <c r="U8">
        <f t="shared" si="3"/>
        <v>64.5</v>
      </c>
      <c r="V8">
        <f t="shared" si="4"/>
        <v>85.5</v>
      </c>
    </row>
    <row r="9" spans="1:22" ht="15.75" x14ac:dyDescent="0.25">
      <c r="A9" s="7" t="s">
        <v>5</v>
      </c>
      <c r="B9" s="7">
        <v>8</v>
      </c>
      <c r="C9" s="7">
        <v>8</v>
      </c>
      <c r="D9" s="7">
        <v>8</v>
      </c>
      <c r="E9" s="16">
        <f t="shared" si="0"/>
        <v>1</v>
      </c>
      <c r="F9" s="7">
        <v>98</v>
      </c>
      <c r="G9" s="8">
        <v>56</v>
      </c>
      <c r="H9" s="17">
        <v>78</v>
      </c>
      <c r="K9" s="7" t="s">
        <v>5</v>
      </c>
      <c r="L9" s="7">
        <v>12</v>
      </c>
      <c r="M9" s="7">
        <v>12</v>
      </c>
      <c r="N9" s="7">
        <v>12</v>
      </c>
      <c r="O9" s="16">
        <f t="shared" si="1"/>
        <v>1</v>
      </c>
      <c r="P9" s="7">
        <v>82</v>
      </c>
      <c r="Q9" s="8">
        <v>40</v>
      </c>
      <c r="R9" s="17">
        <v>63</v>
      </c>
      <c r="T9">
        <f t="shared" si="2"/>
        <v>48</v>
      </c>
      <c r="U9">
        <f t="shared" si="3"/>
        <v>70.5</v>
      </c>
      <c r="V9">
        <f t="shared" si="4"/>
        <v>90</v>
      </c>
    </row>
    <row r="10" spans="1:22" ht="15.75" x14ac:dyDescent="0.25">
      <c r="A10" s="7" t="s">
        <v>6</v>
      </c>
      <c r="B10" s="7">
        <v>3</v>
      </c>
      <c r="C10" s="7">
        <v>2</v>
      </c>
      <c r="D10" s="7">
        <v>2</v>
      </c>
      <c r="E10" s="16">
        <f t="shared" si="0"/>
        <v>1</v>
      </c>
      <c r="F10" s="7">
        <v>67</v>
      </c>
      <c r="G10" s="7">
        <v>60</v>
      </c>
      <c r="H10" s="17">
        <v>64</v>
      </c>
      <c r="K10" s="7" t="s">
        <v>6</v>
      </c>
      <c r="L10" s="7">
        <v>17</v>
      </c>
      <c r="M10" s="7">
        <v>17</v>
      </c>
      <c r="N10" s="7">
        <v>16</v>
      </c>
      <c r="O10" s="16">
        <f t="shared" si="1"/>
        <v>0.94117647058823528</v>
      </c>
      <c r="P10" s="7">
        <v>96</v>
      </c>
      <c r="Q10" s="7">
        <v>20</v>
      </c>
      <c r="R10" s="17">
        <v>58</v>
      </c>
      <c r="T10">
        <f t="shared" si="2"/>
        <v>40</v>
      </c>
      <c r="U10">
        <f t="shared" si="3"/>
        <v>61</v>
      </c>
      <c r="V10">
        <f t="shared" si="4"/>
        <v>81.5</v>
      </c>
    </row>
    <row r="11" spans="1:22" ht="15.75" x14ac:dyDescent="0.25">
      <c r="A11" s="7" t="s">
        <v>7</v>
      </c>
      <c r="B11" s="18">
        <v>3</v>
      </c>
      <c r="C11" s="8">
        <v>3</v>
      </c>
      <c r="D11" s="8">
        <v>3</v>
      </c>
      <c r="E11" s="9">
        <f t="shared" si="0"/>
        <v>1</v>
      </c>
      <c r="F11" s="8">
        <v>85</v>
      </c>
      <c r="G11" s="8">
        <v>67</v>
      </c>
      <c r="H11" s="10">
        <v>75</v>
      </c>
      <c r="K11" s="7" t="s">
        <v>7</v>
      </c>
      <c r="L11" s="18">
        <v>8</v>
      </c>
      <c r="M11" s="8">
        <v>8</v>
      </c>
      <c r="N11" s="8">
        <v>8</v>
      </c>
      <c r="O11" s="9">
        <f t="shared" si="1"/>
        <v>1</v>
      </c>
      <c r="P11" s="8">
        <v>64</v>
      </c>
      <c r="Q11" s="8">
        <v>36</v>
      </c>
      <c r="R11" s="10">
        <v>50</v>
      </c>
      <c r="T11">
        <f t="shared" si="2"/>
        <v>51.5</v>
      </c>
      <c r="U11">
        <f t="shared" si="3"/>
        <v>62.5</v>
      </c>
      <c r="V11">
        <f t="shared" si="4"/>
        <v>74.5</v>
      </c>
    </row>
    <row r="12" spans="1:22" ht="15.75" x14ac:dyDescent="0.25">
      <c r="A12" s="11" t="s">
        <v>16</v>
      </c>
      <c r="B12" s="11">
        <f>SUM(B5:B11)</f>
        <v>127</v>
      </c>
      <c r="C12" s="11">
        <f>SUM(C5:C11)</f>
        <v>126</v>
      </c>
      <c r="D12" s="11">
        <f>SUM(D5:D11)</f>
        <v>126</v>
      </c>
      <c r="E12" s="21">
        <f>D12/C12</f>
        <v>1</v>
      </c>
      <c r="F12" s="1">
        <f>MAX(F5:F11)</f>
        <v>98</v>
      </c>
      <c r="G12" s="27">
        <f>MIN(G5:G11)</f>
        <v>34</v>
      </c>
      <c r="H12" s="27">
        <f>AVERAGE(H5:H11)</f>
        <v>68.857142857142861</v>
      </c>
      <c r="K12" s="11" t="s">
        <v>16</v>
      </c>
      <c r="L12" s="11">
        <f>SUM(L5:L11)</f>
        <v>101</v>
      </c>
      <c r="M12" s="11">
        <f>SUM(M5:M11)</f>
        <v>101</v>
      </c>
      <c r="N12" s="11">
        <f>SUM(N5:N11)</f>
        <v>100</v>
      </c>
      <c r="O12" s="21">
        <f>N12/M12</f>
        <v>0.99009900990099009</v>
      </c>
      <c r="P12" s="1">
        <f>MAX(P5:P11)</f>
        <v>96</v>
      </c>
      <c r="Q12" s="27">
        <f>MIN(Q5:Q11)</f>
        <v>20</v>
      </c>
      <c r="R12" s="27">
        <f>AVERAGE(R5:R11)</f>
        <v>63.571428571428569</v>
      </c>
    </row>
    <row r="13" spans="1:22" ht="15.75" x14ac:dyDescent="0.25">
      <c r="A13" s="60" t="s">
        <v>17</v>
      </c>
      <c r="B13" s="60">
        <v>8187</v>
      </c>
      <c r="C13" s="61">
        <v>8152</v>
      </c>
      <c r="D13" s="61">
        <v>8104</v>
      </c>
      <c r="E13" s="62">
        <f>D13/C13</f>
        <v>0.9941118743866536</v>
      </c>
      <c r="F13" s="61">
        <v>100</v>
      </c>
      <c r="G13" s="61"/>
      <c r="H13" s="61">
        <v>66.08</v>
      </c>
      <c r="K13" s="60" t="s">
        <v>17</v>
      </c>
      <c r="L13" s="60">
        <v>4916</v>
      </c>
      <c r="M13" s="61">
        <v>4877</v>
      </c>
      <c r="N13" s="61">
        <v>4802</v>
      </c>
      <c r="O13" s="62">
        <f>N13/M13</f>
        <v>0.98462169366413776</v>
      </c>
      <c r="P13" s="61">
        <v>100</v>
      </c>
      <c r="Q13" s="61"/>
      <c r="R13" s="61">
        <v>61.69</v>
      </c>
    </row>
    <row r="14" spans="1:22" x14ac:dyDescent="0.25">
      <c r="A14" s="116" t="s">
        <v>10</v>
      </c>
      <c r="B14" s="187">
        <v>4</v>
      </c>
      <c r="C14" s="187">
        <v>2</v>
      </c>
      <c r="D14" s="187">
        <v>2</v>
      </c>
      <c r="E14" s="189">
        <f>D14/C14</f>
        <v>1</v>
      </c>
      <c r="F14" s="187">
        <v>56</v>
      </c>
      <c r="G14" s="187">
        <v>24</v>
      </c>
      <c r="H14" s="187">
        <v>40</v>
      </c>
      <c r="K14" s="116" t="s">
        <v>10</v>
      </c>
      <c r="L14" s="162"/>
      <c r="M14" s="162"/>
      <c r="N14" s="162"/>
      <c r="O14" s="162" t="e">
        <f>N14/M14</f>
        <v>#DIV/0!</v>
      </c>
      <c r="P14" s="162"/>
      <c r="Q14" s="162"/>
      <c r="R14" s="162"/>
    </row>
    <row r="15" spans="1:22" x14ac:dyDescent="0.25">
      <c r="A15" s="116" t="s">
        <v>9</v>
      </c>
      <c r="B15" s="187"/>
      <c r="C15" s="187"/>
      <c r="D15" s="187"/>
      <c r="E15" s="189" t="e">
        <f>D15/C15</f>
        <v>#DIV/0!</v>
      </c>
      <c r="F15" s="187"/>
      <c r="G15" s="187"/>
      <c r="H15" s="187"/>
      <c r="K15" s="116" t="s">
        <v>9</v>
      </c>
      <c r="L15" s="162"/>
      <c r="M15" s="162"/>
      <c r="N15" s="162"/>
      <c r="O15" s="162" t="e">
        <f>N15/M15</f>
        <v>#DIV/0!</v>
      </c>
      <c r="P15" s="162"/>
      <c r="Q15" s="162"/>
      <c r="R15" s="162"/>
    </row>
    <row r="16" spans="1:22" x14ac:dyDescent="0.25">
      <c r="A16" s="53" t="s">
        <v>49</v>
      </c>
      <c r="B16" s="53"/>
      <c r="C16" s="53">
        <f>C12-D12</f>
        <v>0</v>
      </c>
    </row>
    <row r="20" spans="1:20" ht="18.75" x14ac:dyDescent="0.3">
      <c r="A20" s="67" t="s">
        <v>0</v>
      </c>
      <c r="B20" s="68" t="s">
        <v>63</v>
      </c>
      <c r="C20" s="68" t="s">
        <v>64</v>
      </c>
      <c r="D20" s="68" t="s">
        <v>44</v>
      </c>
      <c r="E20" s="68" t="s">
        <v>45</v>
      </c>
      <c r="F20" s="68" t="s">
        <v>46</v>
      </c>
      <c r="G20" s="68" t="s">
        <v>30</v>
      </c>
      <c r="H20" s="68" t="s">
        <v>31</v>
      </c>
      <c r="I20" s="68" t="s">
        <v>32</v>
      </c>
      <c r="K20" s="67" t="s">
        <v>0</v>
      </c>
      <c r="L20" s="68" t="s">
        <v>63</v>
      </c>
      <c r="M20" s="68" t="s">
        <v>64</v>
      </c>
      <c r="N20" s="68" t="s">
        <v>44</v>
      </c>
      <c r="O20" s="68" t="s">
        <v>45</v>
      </c>
      <c r="P20" s="68" t="s">
        <v>46</v>
      </c>
      <c r="Q20" s="68" t="s">
        <v>30</v>
      </c>
      <c r="R20" s="68" t="s">
        <v>31</v>
      </c>
      <c r="S20" s="68" t="s">
        <v>32</v>
      </c>
    </row>
    <row r="21" spans="1:20" ht="15.75" x14ac:dyDescent="0.25">
      <c r="A21" s="7" t="s">
        <v>15</v>
      </c>
      <c r="B21" s="36">
        <v>0</v>
      </c>
      <c r="C21" s="36">
        <v>0</v>
      </c>
      <c r="D21" s="36">
        <v>0</v>
      </c>
      <c r="E21" s="36">
        <v>3</v>
      </c>
      <c r="F21" s="36">
        <v>8</v>
      </c>
      <c r="G21" s="37">
        <v>9</v>
      </c>
      <c r="H21" s="36">
        <v>1</v>
      </c>
      <c r="I21" s="36">
        <v>4</v>
      </c>
      <c r="J21">
        <f>SUM(B21:I21)</f>
        <v>25</v>
      </c>
      <c r="K21" s="7" t="s">
        <v>15</v>
      </c>
      <c r="L21" s="36">
        <v>0</v>
      </c>
      <c r="M21" s="36">
        <v>0</v>
      </c>
      <c r="N21" s="36">
        <v>0</v>
      </c>
      <c r="O21" s="36">
        <v>2</v>
      </c>
      <c r="P21" s="36">
        <v>6</v>
      </c>
      <c r="Q21" s="37">
        <v>3</v>
      </c>
      <c r="R21" s="36">
        <v>4</v>
      </c>
      <c r="S21" s="36">
        <v>1</v>
      </c>
      <c r="T21">
        <f>SUM(L21:S21)</f>
        <v>16</v>
      </c>
    </row>
    <row r="22" spans="1:20" ht="15.75" x14ac:dyDescent="0.25">
      <c r="A22" s="7" t="s">
        <v>2</v>
      </c>
      <c r="B22" s="36">
        <v>0</v>
      </c>
      <c r="C22" s="36">
        <v>0</v>
      </c>
      <c r="D22" s="36">
        <v>1</v>
      </c>
      <c r="E22" s="36">
        <v>4</v>
      </c>
      <c r="F22" s="36">
        <v>21</v>
      </c>
      <c r="G22" s="37">
        <v>6</v>
      </c>
      <c r="H22" s="36">
        <v>5</v>
      </c>
      <c r="I22" s="36">
        <v>0</v>
      </c>
      <c r="J22">
        <f>SUM(B22:I22)</f>
        <v>37</v>
      </c>
      <c r="K22" s="7" t="s">
        <v>2</v>
      </c>
      <c r="L22" s="36">
        <v>0</v>
      </c>
      <c r="M22" s="36">
        <v>0</v>
      </c>
      <c r="N22" s="36">
        <v>0</v>
      </c>
      <c r="O22" s="36">
        <v>0</v>
      </c>
      <c r="P22" s="36">
        <v>2</v>
      </c>
      <c r="Q22" s="37">
        <v>3</v>
      </c>
      <c r="R22" s="36">
        <v>2</v>
      </c>
      <c r="S22" s="36">
        <v>1</v>
      </c>
      <c r="T22">
        <f>SUM(L22:S22)</f>
        <v>8</v>
      </c>
    </row>
    <row r="23" spans="1:20" ht="15.75" x14ac:dyDescent="0.25">
      <c r="A23" s="7" t="s">
        <v>3</v>
      </c>
      <c r="B23" s="36">
        <v>0</v>
      </c>
      <c r="C23" s="36">
        <v>2</v>
      </c>
      <c r="D23" s="36">
        <v>3</v>
      </c>
      <c r="E23" s="36">
        <v>10</v>
      </c>
      <c r="F23" s="36">
        <v>6</v>
      </c>
      <c r="G23" s="36">
        <v>2</v>
      </c>
      <c r="H23" s="36">
        <v>2</v>
      </c>
      <c r="I23" s="36">
        <v>0</v>
      </c>
      <c r="J23">
        <f t="shared" ref="J23:J28" si="5">SUM(B23:I23)</f>
        <v>25</v>
      </c>
      <c r="K23" s="7" t="s">
        <v>3</v>
      </c>
      <c r="L23" s="36">
        <v>0</v>
      </c>
      <c r="M23" s="36">
        <v>2</v>
      </c>
      <c r="N23" s="36">
        <v>3</v>
      </c>
      <c r="O23" s="36">
        <v>5</v>
      </c>
      <c r="P23" s="36">
        <v>7</v>
      </c>
      <c r="Q23" s="36">
        <v>1</v>
      </c>
      <c r="R23" s="36">
        <v>0</v>
      </c>
      <c r="S23" s="36">
        <v>0</v>
      </c>
      <c r="T23">
        <f t="shared" ref="T23:T28" si="6">SUM(L23:S23)</f>
        <v>18</v>
      </c>
    </row>
    <row r="24" spans="1:20" ht="15.75" x14ac:dyDescent="0.25">
      <c r="A24" s="7" t="s">
        <v>4</v>
      </c>
      <c r="B24" s="36">
        <v>0</v>
      </c>
      <c r="C24" s="36">
        <v>0</v>
      </c>
      <c r="D24" s="36">
        <v>3</v>
      </c>
      <c r="E24" s="36">
        <v>6</v>
      </c>
      <c r="F24" s="36">
        <v>10</v>
      </c>
      <c r="G24" s="36">
        <v>5</v>
      </c>
      <c r="H24" s="36">
        <v>1</v>
      </c>
      <c r="I24" s="36">
        <v>1</v>
      </c>
      <c r="J24">
        <f t="shared" si="5"/>
        <v>26</v>
      </c>
      <c r="K24" s="7" t="s">
        <v>4</v>
      </c>
      <c r="L24" s="36">
        <v>0</v>
      </c>
      <c r="M24" s="36">
        <v>2</v>
      </c>
      <c r="N24" s="36">
        <v>2</v>
      </c>
      <c r="O24" s="36">
        <v>4</v>
      </c>
      <c r="P24" s="36">
        <v>5</v>
      </c>
      <c r="Q24" s="36">
        <v>9</v>
      </c>
      <c r="R24" s="36">
        <v>0</v>
      </c>
      <c r="S24" s="36">
        <v>0</v>
      </c>
      <c r="T24">
        <f t="shared" si="6"/>
        <v>22</v>
      </c>
    </row>
    <row r="25" spans="1:20" ht="15.75" x14ac:dyDescent="0.25">
      <c r="A25" s="7" t="s">
        <v>5</v>
      </c>
      <c r="B25" s="36">
        <v>0</v>
      </c>
      <c r="C25" s="36">
        <v>0</v>
      </c>
      <c r="D25" s="36">
        <v>0</v>
      </c>
      <c r="E25" s="36">
        <v>1</v>
      </c>
      <c r="F25" s="36">
        <v>2</v>
      </c>
      <c r="G25" s="36">
        <v>1</v>
      </c>
      <c r="H25" s="36">
        <v>2</v>
      </c>
      <c r="I25" s="36">
        <v>2</v>
      </c>
      <c r="J25">
        <f t="shared" si="5"/>
        <v>8</v>
      </c>
      <c r="K25" s="7" t="s">
        <v>5</v>
      </c>
      <c r="L25" s="36">
        <v>0</v>
      </c>
      <c r="M25" s="36">
        <v>1</v>
      </c>
      <c r="N25" s="36">
        <v>0</v>
      </c>
      <c r="O25" s="36">
        <v>5</v>
      </c>
      <c r="P25" s="36">
        <v>3</v>
      </c>
      <c r="Q25" s="36">
        <v>2</v>
      </c>
      <c r="R25" s="36">
        <v>1</v>
      </c>
      <c r="S25" s="36">
        <v>0</v>
      </c>
      <c r="T25">
        <f t="shared" si="6"/>
        <v>12</v>
      </c>
    </row>
    <row r="26" spans="1:20" ht="15.75" x14ac:dyDescent="0.25">
      <c r="A26" s="7" t="s">
        <v>6</v>
      </c>
      <c r="B26" s="37">
        <v>0</v>
      </c>
      <c r="C26" s="37">
        <v>0</v>
      </c>
      <c r="D26" s="37">
        <v>0</v>
      </c>
      <c r="E26" s="36">
        <v>1</v>
      </c>
      <c r="F26" s="36">
        <v>1</v>
      </c>
      <c r="G26" s="36">
        <v>0</v>
      </c>
      <c r="H26" s="36">
        <v>0</v>
      </c>
      <c r="I26" s="36">
        <v>0</v>
      </c>
      <c r="J26">
        <f t="shared" si="5"/>
        <v>2</v>
      </c>
      <c r="K26" s="7" t="s">
        <v>6</v>
      </c>
      <c r="L26" s="37">
        <v>1</v>
      </c>
      <c r="M26" s="37">
        <v>0</v>
      </c>
      <c r="N26" s="37">
        <v>2</v>
      </c>
      <c r="O26" s="36">
        <v>8</v>
      </c>
      <c r="P26" s="36">
        <v>4</v>
      </c>
      <c r="Q26" s="36">
        <v>1</v>
      </c>
      <c r="R26" s="36">
        <v>0</v>
      </c>
      <c r="S26" s="36">
        <v>1</v>
      </c>
      <c r="T26">
        <f t="shared" si="6"/>
        <v>17</v>
      </c>
    </row>
    <row r="27" spans="1:20" ht="15.75" x14ac:dyDescent="0.25">
      <c r="A27" s="7" t="s">
        <v>7</v>
      </c>
      <c r="B27" s="36">
        <v>0</v>
      </c>
      <c r="C27" s="36">
        <v>0</v>
      </c>
      <c r="D27" s="36">
        <v>0</v>
      </c>
      <c r="E27" s="36">
        <v>0</v>
      </c>
      <c r="F27" s="36">
        <v>1</v>
      </c>
      <c r="G27" s="36">
        <v>1</v>
      </c>
      <c r="H27" s="36">
        <v>1</v>
      </c>
      <c r="I27" s="36">
        <v>0</v>
      </c>
      <c r="J27">
        <f t="shared" si="5"/>
        <v>3</v>
      </c>
      <c r="K27" s="7" t="s">
        <v>7</v>
      </c>
      <c r="L27" s="36">
        <v>0</v>
      </c>
      <c r="M27" s="36">
        <v>2</v>
      </c>
      <c r="N27" s="36">
        <v>2</v>
      </c>
      <c r="O27" s="36">
        <v>2</v>
      </c>
      <c r="P27" s="36">
        <v>2</v>
      </c>
      <c r="Q27" s="36">
        <v>0</v>
      </c>
      <c r="R27" s="36">
        <v>0</v>
      </c>
      <c r="S27" s="36">
        <v>0</v>
      </c>
      <c r="T27">
        <f t="shared" si="6"/>
        <v>8</v>
      </c>
    </row>
    <row r="28" spans="1:20" ht="18.75" x14ac:dyDescent="0.3">
      <c r="A28" s="28" t="s">
        <v>33</v>
      </c>
      <c r="B28" s="36">
        <f>SUM(B21:B27)</f>
        <v>0</v>
      </c>
      <c r="C28" s="36">
        <f t="shared" ref="C28:I28" si="7">SUM(C21:C27)</f>
        <v>2</v>
      </c>
      <c r="D28" s="36">
        <f t="shared" si="7"/>
        <v>7</v>
      </c>
      <c r="E28" s="36">
        <f t="shared" si="7"/>
        <v>25</v>
      </c>
      <c r="F28" s="36">
        <f t="shared" si="7"/>
        <v>49</v>
      </c>
      <c r="G28" s="36">
        <f t="shared" si="7"/>
        <v>24</v>
      </c>
      <c r="H28" s="36">
        <f t="shared" si="7"/>
        <v>12</v>
      </c>
      <c r="I28" s="36">
        <f t="shared" si="7"/>
        <v>7</v>
      </c>
      <c r="J28">
        <f t="shared" si="5"/>
        <v>126</v>
      </c>
      <c r="K28" s="28" t="s">
        <v>33</v>
      </c>
      <c r="L28" s="36">
        <f>SUM(L21:L27)</f>
        <v>1</v>
      </c>
      <c r="M28" s="36">
        <f t="shared" ref="M28" si="8">SUM(M21:M27)</f>
        <v>7</v>
      </c>
      <c r="N28" s="36">
        <f t="shared" ref="N28" si="9">SUM(N21:N27)</f>
        <v>9</v>
      </c>
      <c r="O28" s="36">
        <f t="shared" ref="O28" si="10">SUM(O21:O27)</f>
        <v>26</v>
      </c>
      <c r="P28" s="36">
        <f t="shared" ref="P28" si="11">SUM(P21:P27)</f>
        <v>29</v>
      </c>
      <c r="Q28" s="36">
        <f t="shared" ref="Q28" si="12">SUM(Q21:Q27)</f>
        <v>19</v>
      </c>
      <c r="R28" s="36">
        <f t="shared" ref="R28" si="13">SUM(R21:R27)</f>
        <v>7</v>
      </c>
      <c r="S28" s="36">
        <f t="shared" ref="S28" si="14">SUM(S21:S27)</f>
        <v>3</v>
      </c>
      <c r="T28">
        <f t="shared" si="6"/>
        <v>101</v>
      </c>
    </row>
    <row r="29" spans="1:20" ht="30" x14ac:dyDescent="0.25">
      <c r="A29" s="127" t="s">
        <v>62</v>
      </c>
      <c r="B29" s="161">
        <f>B28*100/C12</f>
        <v>0</v>
      </c>
      <c r="C29" s="161">
        <f>C28*100/C12</f>
        <v>1.5873015873015872</v>
      </c>
      <c r="D29" s="161">
        <f>D28*100/C12</f>
        <v>5.5555555555555554</v>
      </c>
      <c r="E29" s="161">
        <f>E28*100/C12</f>
        <v>19.841269841269842</v>
      </c>
      <c r="F29" s="161">
        <f>F28*100/C12</f>
        <v>38.888888888888886</v>
      </c>
      <c r="G29" s="161">
        <f>G28*100/C12</f>
        <v>19.047619047619047</v>
      </c>
      <c r="H29" s="161">
        <f>H28*100/C12</f>
        <v>9.5238095238095237</v>
      </c>
      <c r="I29" s="161">
        <f>I28*100/C12</f>
        <v>5.5555555555555554</v>
      </c>
      <c r="K29" s="127" t="s">
        <v>62</v>
      </c>
      <c r="L29" s="161">
        <f>L28*100/M12</f>
        <v>0.99009900990099009</v>
      </c>
      <c r="M29" s="161">
        <f>M28*100/M12</f>
        <v>6.9306930693069306</v>
      </c>
      <c r="N29" s="161">
        <f>N28*100/M12</f>
        <v>8.9108910891089117</v>
      </c>
      <c r="O29" s="161">
        <f>O28*100/M12</f>
        <v>25.742574257425744</v>
      </c>
      <c r="P29" s="161">
        <f>P28*100/M12</f>
        <v>28.712871287128714</v>
      </c>
      <c r="Q29" s="161">
        <f>Q28*100/M12</f>
        <v>18.811881188118811</v>
      </c>
      <c r="R29" s="161">
        <f>R28*100/M12</f>
        <v>6.9306930693069306</v>
      </c>
      <c r="S29" s="161">
        <f>S28*100/M12</f>
        <v>2.9702970297029703</v>
      </c>
    </row>
    <row r="35" spans="1:20" ht="15.75" x14ac:dyDescent="0.25">
      <c r="A35" s="198" t="s">
        <v>36</v>
      </c>
      <c r="B35" s="198"/>
      <c r="C35" s="198"/>
      <c r="D35" s="22" t="s">
        <v>76</v>
      </c>
      <c r="E35" s="15"/>
      <c r="F35" s="15"/>
      <c r="G35" s="15"/>
      <c r="M35" s="198" t="s">
        <v>36</v>
      </c>
      <c r="N35" s="198"/>
      <c r="O35" s="198"/>
      <c r="P35" s="22" t="s">
        <v>87</v>
      </c>
      <c r="Q35" s="15"/>
      <c r="R35" s="39">
        <v>44735</v>
      </c>
      <c r="S35" s="15"/>
    </row>
    <row r="36" spans="1:20" ht="15.75" x14ac:dyDescent="0.25">
      <c r="A36" s="43" t="s">
        <v>12</v>
      </c>
      <c r="B36" s="43"/>
      <c r="C36" s="43">
        <v>24</v>
      </c>
      <c r="D36" s="5"/>
      <c r="E36" s="5"/>
      <c r="F36" s="5"/>
      <c r="G36" s="5"/>
      <c r="M36" s="43" t="s">
        <v>12</v>
      </c>
      <c r="N36" s="43"/>
      <c r="O36" s="43">
        <v>24</v>
      </c>
      <c r="P36" s="5"/>
      <c r="Q36" s="5"/>
      <c r="R36" s="5"/>
      <c r="S36" s="5"/>
    </row>
    <row r="37" spans="1:20" ht="78.75" x14ac:dyDescent="0.25">
      <c r="A37" s="6" t="s">
        <v>0</v>
      </c>
      <c r="B37" s="6" t="s">
        <v>1</v>
      </c>
      <c r="C37" s="6" t="s">
        <v>24</v>
      </c>
      <c r="D37" s="6" t="s">
        <v>25</v>
      </c>
      <c r="E37" s="6" t="s">
        <v>26</v>
      </c>
      <c r="F37" s="6" t="s">
        <v>13</v>
      </c>
      <c r="G37" s="6" t="s">
        <v>14</v>
      </c>
      <c r="H37" s="6" t="s">
        <v>27</v>
      </c>
      <c r="M37" s="6" t="s">
        <v>0</v>
      </c>
      <c r="N37" s="6" t="s">
        <v>1</v>
      </c>
      <c r="O37" s="6" t="s">
        <v>24</v>
      </c>
      <c r="P37" s="6" t="s">
        <v>25</v>
      </c>
      <c r="Q37" s="6" t="s">
        <v>26</v>
      </c>
      <c r="R37" s="6" t="s">
        <v>13</v>
      </c>
      <c r="S37" s="6" t="s">
        <v>14</v>
      </c>
      <c r="T37" s="6" t="s">
        <v>27</v>
      </c>
    </row>
    <row r="38" spans="1:20" ht="15.75" x14ac:dyDescent="0.25">
      <c r="A38" s="7" t="s">
        <v>15</v>
      </c>
      <c r="B38" s="7">
        <v>41</v>
      </c>
      <c r="C38" s="7">
        <v>41</v>
      </c>
      <c r="D38" s="7">
        <v>41</v>
      </c>
      <c r="E38" s="16">
        <f>D38/C38</f>
        <v>1</v>
      </c>
      <c r="F38" s="8">
        <v>94</v>
      </c>
      <c r="G38" s="7">
        <v>53</v>
      </c>
      <c r="H38" s="10">
        <v>73</v>
      </c>
      <c r="M38" s="7" t="s">
        <v>15</v>
      </c>
      <c r="N38" s="7">
        <v>41</v>
      </c>
      <c r="O38" s="7">
        <v>41</v>
      </c>
      <c r="P38" s="7">
        <v>41</v>
      </c>
      <c r="Q38" s="16">
        <f>P38/O38</f>
        <v>1</v>
      </c>
      <c r="R38" s="8">
        <v>94</v>
      </c>
      <c r="S38" s="7">
        <v>53</v>
      </c>
      <c r="T38" s="10">
        <v>73</v>
      </c>
    </row>
    <row r="39" spans="1:20" ht="15.75" x14ac:dyDescent="0.25">
      <c r="A39" s="7" t="s">
        <v>2</v>
      </c>
      <c r="B39" s="7">
        <v>45</v>
      </c>
      <c r="C39" s="7">
        <v>45</v>
      </c>
      <c r="D39" s="7">
        <v>45</v>
      </c>
      <c r="E39" s="16">
        <f t="shared" ref="E39:E44" si="15">D39/C39</f>
        <v>1</v>
      </c>
      <c r="F39" s="7">
        <v>91</v>
      </c>
      <c r="G39" s="7">
        <v>50</v>
      </c>
      <c r="H39" s="17">
        <v>69</v>
      </c>
      <c r="M39" s="7" t="s">
        <v>2</v>
      </c>
      <c r="N39" s="7">
        <v>45</v>
      </c>
      <c r="O39" s="7">
        <v>45</v>
      </c>
      <c r="P39" s="7">
        <v>45</v>
      </c>
      <c r="Q39" s="16">
        <f t="shared" ref="Q39:Q44" si="16">P39/O39</f>
        <v>1</v>
      </c>
      <c r="R39" s="7">
        <v>91</v>
      </c>
      <c r="S39" s="7">
        <v>50</v>
      </c>
      <c r="T39" s="17">
        <v>69</v>
      </c>
    </row>
    <row r="40" spans="1:20" ht="15.75" x14ac:dyDescent="0.25">
      <c r="A40" s="7" t="s">
        <v>3</v>
      </c>
      <c r="B40" s="7">
        <v>43</v>
      </c>
      <c r="C40" s="7">
        <v>43</v>
      </c>
      <c r="D40" s="7">
        <v>43</v>
      </c>
      <c r="E40" s="16">
        <f t="shared" si="15"/>
        <v>1</v>
      </c>
      <c r="F40" s="7">
        <v>89</v>
      </c>
      <c r="G40" s="8">
        <v>34</v>
      </c>
      <c r="H40" s="17">
        <v>59</v>
      </c>
      <c r="M40" s="7" t="s">
        <v>3</v>
      </c>
      <c r="N40" s="7">
        <v>43</v>
      </c>
      <c r="O40" s="7">
        <v>43</v>
      </c>
      <c r="P40" s="7">
        <v>43</v>
      </c>
      <c r="Q40" s="16">
        <f t="shared" si="16"/>
        <v>1</v>
      </c>
      <c r="R40" s="7">
        <v>89</v>
      </c>
      <c r="S40" s="8">
        <v>34</v>
      </c>
      <c r="T40" s="17">
        <v>59</v>
      </c>
    </row>
    <row r="41" spans="1:20" ht="15.75" x14ac:dyDescent="0.25">
      <c r="A41" s="7" t="s">
        <v>4</v>
      </c>
      <c r="B41" s="7">
        <v>48</v>
      </c>
      <c r="C41" s="7">
        <v>48</v>
      </c>
      <c r="D41" s="7">
        <v>48</v>
      </c>
      <c r="E41" s="16">
        <f t="shared" si="15"/>
        <v>1</v>
      </c>
      <c r="F41" s="7">
        <v>91</v>
      </c>
      <c r="G41" s="7">
        <v>39</v>
      </c>
      <c r="H41" s="17">
        <v>64</v>
      </c>
      <c r="M41" s="7" t="s">
        <v>4</v>
      </c>
      <c r="N41" s="7">
        <v>48</v>
      </c>
      <c r="O41" s="7">
        <v>48</v>
      </c>
      <c r="P41" s="7">
        <v>48</v>
      </c>
      <c r="Q41" s="16">
        <f t="shared" si="16"/>
        <v>1</v>
      </c>
      <c r="R41" s="7">
        <v>91</v>
      </c>
      <c r="S41" s="7">
        <v>39</v>
      </c>
      <c r="T41" s="17">
        <v>64</v>
      </c>
    </row>
    <row r="42" spans="1:20" ht="15.75" x14ac:dyDescent="0.25">
      <c r="A42" s="7" t="s">
        <v>5</v>
      </c>
      <c r="B42" s="7">
        <v>20</v>
      </c>
      <c r="C42" s="7">
        <v>20</v>
      </c>
      <c r="D42" s="7">
        <v>20</v>
      </c>
      <c r="E42" s="16">
        <f t="shared" si="15"/>
        <v>1</v>
      </c>
      <c r="F42" s="7">
        <v>98</v>
      </c>
      <c r="G42" s="8">
        <v>40</v>
      </c>
      <c r="H42" s="17">
        <v>78</v>
      </c>
      <c r="M42" s="7" t="s">
        <v>5</v>
      </c>
      <c r="N42" s="7">
        <v>20</v>
      </c>
      <c r="O42" s="7">
        <v>20</v>
      </c>
      <c r="P42" s="7">
        <v>20</v>
      </c>
      <c r="Q42" s="16">
        <f t="shared" si="16"/>
        <v>1</v>
      </c>
      <c r="R42" s="7">
        <v>98</v>
      </c>
      <c r="S42" s="8">
        <v>40</v>
      </c>
      <c r="T42" s="17">
        <v>78</v>
      </c>
    </row>
    <row r="43" spans="1:20" ht="15.75" x14ac:dyDescent="0.25">
      <c r="A43" s="7" t="s">
        <v>6</v>
      </c>
      <c r="B43" s="7">
        <v>20</v>
      </c>
      <c r="C43" s="7">
        <v>18</v>
      </c>
      <c r="D43" s="7">
        <v>18</v>
      </c>
      <c r="E43" s="16">
        <f t="shared" si="15"/>
        <v>1</v>
      </c>
      <c r="F43" s="7">
        <v>96</v>
      </c>
      <c r="G43" s="7">
        <v>20</v>
      </c>
      <c r="H43" s="17">
        <v>58</v>
      </c>
      <c r="M43" s="7" t="s">
        <v>6</v>
      </c>
      <c r="N43" s="7">
        <v>20</v>
      </c>
      <c r="O43" s="7">
        <v>20</v>
      </c>
      <c r="P43" s="7">
        <v>20</v>
      </c>
      <c r="Q43" s="16">
        <f t="shared" si="16"/>
        <v>1</v>
      </c>
      <c r="R43" s="7">
        <v>96</v>
      </c>
      <c r="S43" s="7">
        <v>20</v>
      </c>
      <c r="T43" s="17">
        <v>55</v>
      </c>
    </row>
    <row r="44" spans="1:20" ht="15.75" x14ac:dyDescent="0.25">
      <c r="A44" s="7" t="s">
        <v>7</v>
      </c>
      <c r="B44" s="7">
        <v>11</v>
      </c>
      <c r="C44" s="7">
        <v>11</v>
      </c>
      <c r="D44" s="7">
        <v>11</v>
      </c>
      <c r="E44" s="9">
        <f t="shared" si="15"/>
        <v>1</v>
      </c>
      <c r="F44" s="8">
        <v>85</v>
      </c>
      <c r="G44" s="8">
        <v>36</v>
      </c>
      <c r="H44" s="10">
        <v>75</v>
      </c>
      <c r="M44" s="7" t="s">
        <v>7</v>
      </c>
      <c r="N44" s="7">
        <v>11</v>
      </c>
      <c r="O44" s="7">
        <v>11</v>
      </c>
      <c r="P44" s="7">
        <v>11</v>
      </c>
      <c r="Q44" s="9">
        <f t="shared" si="16"/>
        <v>1</v>
      </c>
      <c r="R44" s="8">
        <v>85</v>
      </c>
      <c r="S44" s="8">
        <v>36</v>
      </c>
      <c r="T44" s="10">
        <v>75</v>
      </c>
    </row>
    <row r="45" spans="1:20" ht="15.75" x14ac:dyDescent="0.25">
      <c r="A45" s="11" t="s">
        <v>16</v>
      </c>
      <c r="B45" s="11">
        <f>SUM(B38:B44)</f>
        <v>228</v>
      </c>
      <c r="C45" s="11">
        <f>SUM(C38:C44)</f>
        <v>226</v>
      </c>
      <c r="D45" s="11">
        <f>SUM(D38:D44)</f>
        <v>226</v>
      </c>
      <c r="E45" s="21">
        <f>D45/C45</f>
        <v>1</v>
      </c>
      <c r="F45" s="1">
        <f>MAX(F38:F44)</f>
        <v>98</v>
      </c>
      <c r="G45" s="27">
        <f>MIN(G38:G44)</f>
        <v>20</v>
      </c>
      <c r="H45" s="27">
        <f>AVERAGE(H38:H44)</f>
        <v>68</v>
      </c>
      <c r="M45" s="11" t="s">
        <v>16</v>
      </c>
      <c r="N45" s="11">
        <f>SUM(N38:N44)</f>
        <v>228</v>
      </c>
      <c r="O45" s="11">
        <f>SUM(O38:O44)</f>
        <v>228</v>
      </c>
      <c r="P45" s="11">
        <f>SUM(P38:P44)</f>
        <v>228</v>
      </c>
      <c r="Q45" s="21">
        <f>P45/O45</f>
        <v>1</v>
      </c>
      <c r="R45" s="1">
        <f>MAX(R38:R44)</f>
        <v>98</v>
      </c>
      <c r="S45" s="27">
        <f>MIN(S38:S44)</f>
        <v>20</v>
      </c>
      <c r="T45" s="27">
        <f>AVERAGE(T38:T44)</f>
        <v>67.571428571428569</v>
      </c>
    </row>
    <row r="46" spans="1:20" ht="15.75" x14ac:dyDescent="0.25">
      <c r="A46" s="60" t="s">
        <v>17</v>
      </c>
      <c r="B46" s="60">
        <f>B13+L13</f>
        <v>13103</v>
      </c>
      <c r="C46" s="60">
        <f>C13+M13</f>
        <v>13029</v>
      </c>
      <c r="D46" s="60">
        <f>D13+N13</f>
        <v>12906</v>
      </c>
      <c r="E46" s="62">
        <f>D46/C46</f>
        <v>0.99055952106838596</v>
      </c>
      <c r="F46" s="61">
        <v>100</v>
      </c>
      <c r="G46" s="61"/>
      <c r="H46" s="61">
        <v>66.08</v>
      </c>
      <c r="M46" s="60" t="s">
        <v>17</v>
      </c>
      <c r="N46" s="60">
        <f>N13+X13</f>
        <v>4802</v>
      </c>
      <c r="O46" s="60">
        <f>O13+Y13</f>
        <v>0.98462169366413776</v>
      </c>
      <c r="P46" s="60">
        <f>P13+Z13</f>
        <v>100</v>
      </c>
      <c r="Q46" s="62">
        <f>P46/O46</f>
        <v>101.56184922948772</v>
      </c>
      <c r="R46" s="61">
        <v>100</v>
      </c>
      <c r="S46" s="61"/>
      <c r="T46" s="61">
        <v>66.08</v>
      </c>
    </row>
    <row r="47" spans="1:20" x14ac:dyDescent="0.25">
      <c r="A47" s="116" t="s">
        <v>10</v>
      </c>
      <c r="B47" s="187">
        <v>4</v>
      </c>
      <c r="C47" s="187">
        <v>2</v>
      </c>
      <c r="D47" s="187">
        <v>2</v>
      </c>
      <c r="E47" s="189">
        <f>D47/C47</f>
        <v>1</v>
      </c>
      <c r="F47" s="187">
        <v>56</v>
      </c>
      <c r="G47" s="187">
        <v>24</v>
      </c>
      <c r="H47" s="187">
        <v>40</v>
      </c>
      <c r="M47" s="116" t="s">
        <v>10</v>
      </c>
      <c r="N47" s="187">
        <v>4</v>
      </c>
      <c r="O47" s="187">
        <v>2</v>
      </c>
      <c r="P47" s="187">
        <v>2</v>
      </c>
      <c r="Q47" s="189">
        <f>P47/O47</f>
        <v>1</v>
      </c>
      <c r="R47" s="187">
        <v>56</v>
      </c>
      <c r="S47" s="187">
        <v>24</v>
      </c>
      <c r="T47" s="187">
        <v>40</v>
      </c>
    </row>
    <row r="48" spans="1:20" x14ac:dyDescent="0.25">
      <c r="A48" s="116" t="s">
        <v>9</v>
      </c>
      <c r="B48" s="187">
        <v>7</v>
      </c>
      <c r="C48" s="187"/>
      <c r="D48" s="187"/>
      <c r="E48" s="189" t="e">
        <f>D48/C48</f>
        <v>#DIV/0!</v>
      </c>
      <c r="F48" s="187"/>
      <c r="G48" s="187"/>
      <c r="H48" s="187"/>
      <c r="M48" s="116" t="s">
        <v>9</v>
      </c>
      <c r="N48" s="187">
        <v>7</v>
      </c>
      <c r="O48" s="187">
        <v>4</v>
      </c>
      <c r="P48" s="187">
        <v>4</v>
      </c>
      <c r="Q48" s="189">
        <f>P48/O48</f>
        <v>1</v>
      </c>
      <c r="R48" s="187">
        <v>89</v>
      </c>
      <c r="S48" s="187">
        <v>54</v>
      </c>
      <c r="T48" s="187">
        <v>70</v>
      </c>
    </row>
    <row r="49" spans="1:22" x14ac:dyDescent="0.25">
      <c r="A49" s="53" t="s">
        <v>49</v>
      </c>
      <c r="B49" s="53"/>
      <c r="C49" s="53">
        <f>C45-D45</f>
        <v>0</v>
      </c>
      <c r="M49" s="53" t="s">
        <v>49</v>
      </c>
      <c r="N49" s="53"/>
      <c r="O49" s="53">
        <f>O45-P45</f>
        <v>0</v>
      </c>
    </row>
    <row r="53" spans="1:22" ht="18.75" x14ac:dyDescent="0.3">
      <c r="A53" s="67" t="s">
        <v>0</v>
      </c>
      <c r="B53" s="68" t="s">
        <v>63</v>
      </c>
      <c r="C53" s="68" t="s">
        <v>64</v>
      </c>
      <c r="D53" s="68" t="s">
        <v>44</v>
      </c>
      <c r="E53" s="68" t="s">
        <v>45</v>
      </c>
      <c r="F53" s="68" t="s">
        <v>46</v>
      </c>
      <c r="G53" s="68" t="s">
        <v>30</v>
      </c>
      <c r="H53" s="68" t="s">
        <v>31</v>
      </c>
      <c r="I53" s="68" t="s">
        <v>32</v>
      </c>
      <c r="M53" s="67" t="s">
        <v>0</v>
      </c>
      <c r="N53" s="68" t="s">
        <v>63</v>
      </c>
      <c r="O53" s="68" t="s">
        <v>64</v>
      </c>
      <c r="P53" s="68" t="s">
        <v>44</v>
      </c>
      <c r="Q53" s="68" t="s">
        <v>45</v>
      </c>
      <c r="R53" s="68" t="s">
        <v>46</v>
      </c>
      <c r="S53" s="68" t="s">
        <v>30</v>
      </c>
      <c r="T53" s="68" t="s">
        <v>31</v>
      </c>
      <c r="U53" s="68" t="s">
        <v>32</v>
      </c>
    </row>
    <row r="54" spans="1:22" ht="15.75" x14ac:dyDescent="0.25">
      <c r="A54" s="7" t="s">
        <v>15</v>
      </c>
      <c r="B54" s="36">
        <f>B21+L21</f>
        <v>0</v>
      </c>
      <c r="C54" s="36">
        <f t="shared" ref="C54:I60" si="17">C21+M21</f>
        <v>0</v>
      </c>
      <c r="D54" s="36">
        <f t="shared" si="17"/>
        <v>0</v>
      </c>
      <c r="E54" s="36">
        <f t="shared" si="17"/>
        <v>5</v>
      </c>
      <c r="F54" s="36">
        <f t="shared" si="17"/>
        <v>14</v>
      </c>
      <c r="G54" s="36">
        <f t="shared" si="17"/>
        <v>12</v>
      </c>
      <c r="H54" s="36">
        <f t="shared" si="17"/>
        <v>5</v>
      </c>
      <c r="I54" s="36">
        <f t="shared" si="17"/>
        <v>5</v>
      </c>
      <c r="J54">
        <f>SUM(B54:I54)</f>
        <v>41</v>
      </c>
      <c r="M54" s="7" t="s">
        <v>15</v>
      </c>
      <c r="N54" s="36">
        <f>N21+X21</f>
        <v>0</v>
      </c>
      <c r="O54" s="36">
        <f t="shared" ref="O54:O60" si="18">O21+Y21</f>
        <v>2</v>
      </c>
      <c r="P54" s="36">
        <f t="shared" ref="P54:P60" si="19">P21+Z21</f>
        <v>6</v>
      </c>
      <c r="Q54" s="36">
        <f t="shared" ref="Q54:Q60" si="20">Q21+AA21</f>
        <v>3</v>
      </c>
      <c r="R54" s="36">
        <f t="shared" ref="R54:R60" si="21">R21+AB21</f>
        <v>4</v>
      </c>
      <c r="S54" s="36">
        <f t="shared" ref="S54:S60" si="22">S21+AC21</f>
        <v>1</v>
      </c>
      <c r="T54" s="36">
        <f t="shared" ref="T54:T60" si="23">T21+AD21</f>
        <v>16</v>
      </c>
      <c r="U54" s="36">
        <f t="shared" ref="U54:U60" si="24">U21+AE21</f>
        <v>0</v>
      </c>
      <c r="V54">
        <f>SUM(N54:U54)</f>
        <v>32</v>
      </c>
    </row>
    <row r="55" spans="1:22" ht="15.75" x14ac:dyDescent="0.25">
      <c r="A55" s="7" t="s">
        <v>2</v>
      </c>
      <c r="B55" s="36">
        <f t="shared" ref="B55:B60" si="25">B22+L22</f>
        <v>0</v>
      </c>
      <c r="C55" s="36">
        <f t="shared" si="17"/>
        <v>0</v>
      </c>
      <c r="D55" s="36">
        <f t="shared" si="17"/>
        <v>1</v>
      </c>
      <c r="E55" s="36">
        <f t="shared" si="17"/>
        <v>4</v>
      </c>
      <c r="F55" s="36">
        <f t="shared" si="17"/>
        <v>23</v>
      </c>
      <c r="G55" s="36">
        <f t="shared" si="17"/>
        <v>9</v>
      </c>
      <c r="H55" s="36">
        <f t="shared" si="17"/>
        <v>7</v>
      </c>
      <c r="I55" s="36">
        <f t="shared" si="17"/>
        <v>1</v>
      </c>
      <c r="J55">
        <f>SUM(B55:I55)</f>
        <v>45</v>
      </c>
      <c r="M55" s="7" t="s">
        <v>2</v>
      </c>
      <c r="N55" s="36">
        <f t="shared" ref="N55:N60" si="26">N22+X22</f>
        <v>0</v>
      </c>
      <c r="O55" s="36">
        <f t="shared" si="18"/>
        <v>0</v>
      </c>
      <c r="P55" s="36">
        <f t="shared" si="19"/>
        <v>2</v>
      </c>
      <c r="Q55" s="36">
        <f t="shared" si="20"/>
        <v>3</v>
      </c>
      <c r="R55" s="36">
        <f t="shared" si="21"/>
        <v>2</v>
      </c>
      <c r="S55" s="36">
        <f t="shared" si="22"/>
        <v>1</v>
      </c>
      <c r="T55" s="36">
        <f t="shared" si="23"/>
        <v>8</v>
      </c>
      <c r="U55" s="36">
        <f t="shared" si="24"/>
        <v>0</v>
      </c>
      <c r="V55">
        <f>SUM(N55:U55)</f>
        <v>16</v>
      </c>
    </row>
    <row r="56" spans="1:22" ht="15.75" x14ac:dyDescent="0.25">
      <c r="A56" s="7" t="s">
        <v>3</v>
      </c>
      <c r="B56" s="36">
        <f t="shared" si="25"/>
        <v>0</v>
      </c>
      <c r="C56" s="36">
        <f t="shared" si="17"/>
        <v>4</v>
      </c>
      <c r="D56" s="36">
        <f t="shared" si="17"/>
        <v>6</v>
      </c>
      <c r="E56" s="36">
        <f t="shared" si="17"/>
        <v>15</v>
      </c>
      <c r="F56" s="36">
        <f t="shared" si="17"/>
        <v>13</v>
      </c>
      <c r="G56" s="36">
        <f t="shared" si="17"/>
        <v>3</v>
      </c>
      <c r="H56" s="36">
        <f t="shared" si="17"/>
        <v>2</v>
      </c>
      <c r="I56" s="36">
        <f t="shared" si="17"/>
        <v>0</v>
      </c>
      <c r="J56">
        <f t="shared" ref="J56:J61" si="27">SUM(B56:I56)</f>
        <v>43</v>
      </c>
      <c r="M56" s="7" t="s">
        <v>3</v>
      </c>
      <c r="N56" s="36">
        <f t="shared" si="26"/>
        <v>3</v>
      </c>
      <c r="O56" s="36">
        <f t="shared" si="18"/>
        <v>5</v>
      </c>
      <c r="P56" s="36">
        <f t="shared" si="19"/>
        <v>7</v>
      </c>
      <c r="Q56" s="36">
        <f t="shared" si="20"/>
        <v>1</v>
      </c>
      <c r="R56" s="36">
        <f t="shared" si="21"/>
        <v>0</v>
      </c>
      <c r="S56" s="36">
        <f t="shared" si="22"/>
        <v>0</v>
      </c>
      <c r="T56" s="36">
        <f t="shared" si="23"/>
        <v>18</v>
      </c>
      <c r="U56" s="36">
        <f t="shared" si="24"/>
        <v>0</v>
      </c>
      <c r="V56">
        <f t="shared" ref="V56:V61" si="28">SUM(N56:U56)</f>
        <v>34</v>
      </c>
    </row>
    <row r="57" spans="1:22" ht="15.75" x14ac:dyDescent="0.25">
      <c r="A57" s="7" t="s">
        <v>4</v>
      </c>
      <c r="B57" s="36">
        <f t="shared" si="25"/>
        <v>0</v>
      </c>
      <c r="C57" s="36">
        <f t="shared" si="17"/>
        <v>2</v>
      </c>
      <c r="D57" s="36">
        <f t="shared" si="17"/>
        <v>5</v>
      </c>
      <c r="E57" s="36">
        <f t="shared" si="17"/>
        <v>10</v>
      </c>
      <c r="F57" s="36">
        <f t="shared" si="17"/>
        <v>15</v>
      </c>
      <c r="G57" s="36">
        <f t="shared" si="17"/>
        <v>14</v>
      </c>
      <c r="H57" s="36">
        <f t="shared" si="17"/>
        <v>1</v>
      </c>
      <c r="I57" s="36">
        <f t="shared" si="17"/>
        <v>1</v>
      </c>
      <c r="J57">
        <f t="shared" si="27"/>
        <v>48</v>
      </c>
      <c r="M57" s="7" t="s">
        <v>4</v>
      </c>
      <c r="N57" s="36">
        <f t="shared" si="26"/>
        <v>2</v>
      </c>
      <c r="O57" s="36">
        <f t="shared" si="18"/>
        <v>4</v>
      </c>
      <c r="P57" s="36">
        <f t="shared" si="19"/>
        <v>5</v>
      </c>
      <c r="Q57" s="36">
        <f t="shared" si="20"/>
        <v>9</v>
      </c>
      <c r="R57" s="36">
        <f t="shared" si="21"/>
        <v>0</v>
      </c>
      <c r="S57" s="36">
        <f t="shared" si="22"/>
        <v>0</v>
      </c>
      <c r="T57" s="36">
        <f t="shared" si="23"/>
        <v>22</v>
      </c>
      <c r="U57" s="36">
        <f t="shared" si="24"/>
        <v>0</v>
      </c>
      <c r="V57">
        <f t="shared" si="28"/>
        <v>42</v>
      </c>
    </row>
    <row r="58" spans="1:22" ht="15.75" x14ac:dyDescent="0.25">
      <c r="A58" s="7" t="s">
        <v>5</v>
      </c>
      <c r="B58" s="36">
        <f t="shared" si="25"/>
        <v>0</v>
      </c>
      <c r="C58" s="36">
        <f t="shared" si="17"/>
        <v>1</v>
      </c>
      <c r="D58" s="36">
        <f t="shared" si="17"/>
        <v>0</v>
      </c>
      <c r="E58" s="36">
        <f t="shared" si="17"/>
        <v>6</v>
      </c>
      <c r="F58" s="36">
        <f t="shared" si="17"/>
        <v>5</v>
      </c>
      <c r="G58" s="36">
        <f t="shared" si="17"/>
        <v>3</v>
      </c>
      <c r="H58" s="36">
        <f t="shared" si="17"/>
        <v>3</v>
      </c>
      <c r="I58" s="36">
        <f t="shared" si="17"/>
        <v>2</v>
      </c>
      <c r="J58">
        <f t="shared" si="27"/>
        <v>20</v>
      </c>
      <c r="M58" s="7" t="s">
        <v>5</v>
      </c>
      <c r="N58" s="36">
        <f t="shared" si="26"/>
        <v>0</v>
      </c>
      <c r="O58" s="36">
        <f t="shared" si="18"/>
        <v>5</v>
      </c>
      <c r="P58" s="36">
        <f t="shared" si="19"/>
        <v>3</v>
      </c>
      <c r="Q58" s="36">
        <f t="shared" si="20"/>
        <v>2</v>
      </c>
      <c r="R58" s="36">
        <f t="shared" si="21"/>
        <v>1</v>
      </c>
      <c r="S58" s="36">
        <f t="shared" si="22"/>
        <v>0</v>
      </c>
      <c r="T58" s="36">
        <f t="shared" si="23"/>
        <v>12</v>
      </c>
      <c r="U58" s="36">
        <f t="shared" si="24"/>
        <v>0</v>
      </c>
      <c r="V58">
        <f t="shared" si="28"/>
        <v>23</v>
      </c>
    </row>
    <row r="59" spans="1:22" ht="15.75" x14ac:dyDescent="0.25">
      <c r="A59" s="7" t="s">
        <v>6</v>
      </c>
      <c r="B59" s="36">
        <f t="shared" si="25"/>
        <v>1</v>
      </c>
      <c r="C59" s="36">
        <f t="shared" si="17"/>
        <v>0</v>
      </c>
      <c r="D59" s="36">
        <f t="shared" si="17"/>
        <v>2</v>
      </c>
      <c r="E59" s="36">
        <f t="shared" si="17"/>
        <v>9</v>
      </c>
      <c r="F59" s="36">
        <f t="shared" si="17"/>
        <v>5</v>
      </c>
      <c r="G59" s="36">
        <f t="shared" si="17"/>
        <v>1</v>
      </c>
      <c r="H59" s="36">
        <f t="shared" si="17"/>
        <v>0</v>
      </c>
      <c r="I59" s="36">
        <f t="shared" si="17"/>
        <v>1</v>
      </c>
      <c r="J59">
        <f t="shared" si="27"/>
        <v>19</v>
      </c>
      <c r="M59" s="7" t="s">
        <v>6</v>
      </c>
      <c r="N59" s="36">
        <f t="shared" si="26"/>
        <v>2</v>
      </c>
      <c r="O59" s="36">
        <f t="shared" si="18"/>
        <v>8</v>
      </c>
      <c r="P59" s="36">
        <f t="shared" si="19"/>
        <v>4</v>
      </c>
      <c r="Q59" s="36">
        <f t="shared" si="20"/>
        <v>1</v>
      </c>
      <c r="R59" s="36">
        <f t="shared" si="21"/>
        <v>0</v>
      </c>
      <c r="S59" s="36">
        <f t="shared" si="22"/>
        <v>1</v>
      </c>
      <c r="T59" s="36">
        <f t="shared" si="23"/>
        <v>17</v>
      </c>
      <c r="U59" s="36">
        <f t="shared" si="24"/>
        <v>0</v>
      </c>
      <c r="V59">
        <f t="shared" si="28"/>
        <v>33</v>
      </c>
    </row>
    <row r="60" spans="1:22" ht="15.75" x14ac:dyDescent="0.25">
      <c r="A60" s="7" t="s">
        <v>7</v>
      </c>
      <c r="B60" s="36">
        <f t="shared" si="25"/>
        <v>0</v>
      </c>
      <c r="C60" s="36">
        <f t="shared" si="17"/>
        <v>2</v>
      </c>
      <c r="D60" s="36">
        <f t="shared" si="17"/>
        <v>2</v>
      </c>
      <c r="E60" s="36">
        <f t="shared" si="17"/>
        <v>2</v>
      </c>
      <c r="F60" s="36">
        <f t="shared" si="17"/>
        <v>3</v>
      </c>
      <c r="G60" s="36">
        <f t="shared" si="17"/>
        <v>1</v>
      </c>
      <c r="H60" s="36">
        <f t="shared" si="17"/>
        <v>1</v>
      </c>
      <c r="I60" s="36">
        <f t="shared" si="17"/>
        <v>0</v>
      </c>
      <c r="J60">
        <f t="shared" si="27"/>
        <v>11</v>
      </c>
      <c r="M60" s="7" t="s">
        <v>7</v>
      </c>
      <c r="N60" s="36">
        <f t="shared" si="26"/>
        <v>2</v>
      </c>
      <c r="O60" s="36">
        <f t="shared" si="18"/>
        <v>2</v>
      </c>
      <c r="P60" s="36">
        <f t="shared" si="19"/>
        <v>2</v>
      </c>
      <c r="Q60" s="36">
        <f t="shared" si="20"/>
        <v>0</v>
      </c>
      <c r="R60" s="36">
        <f t="shared" si="21"/>
        <v>0</v>
      </c>
      <c r="S60" s="36">
        <f t="shared" si="22"/>
        <v>0</v>
      </c>
      <c r="T60" s="36">
        <f t="shared" si="23"/>
        <v>8</v>
      </c>
      <c r="U60" s="36">
        <f t="shared" si="24"/>
        <v>0</v>
      </c>
      <c r="V60">
        <f t="shared" si="28"/>
        <v>14</v>
      </c>
    </row>
    <row r="61" spans="1:22" ht="18.75" x14ac:dyDescent="0.3">
      <c r="A61" s="28" t="s">
        <v>33</v>
      </c>
      <c r="B61" s="36">
        <f>SUM(B54:B60)</f>
        <v>1</v>
      </c>
      <c r="C61" s="36">
        <f t="shared" ref="C61:I61" si="29">SUM(C54:C60)</f>
        <v>9</v>
      </c>
      <c r="D61" s="36">
        <f t="shared" si="29"/>
        <v>16</v>
      </c>
      <c r="E61" s="36">
        <f t="shared" si="29"/>
        <v>51</v>
      </c>
      <c r="F61" s="36">
        <f t="shared" si="29"/>
        <v>78</v>
      </c>
      <c r="G61" s="36">
        <f t="shared" si="29"/>
        <v>43</v>
      </c>
      <c r="H61" s="36">
        <f t="shared" si="29"/>
        <v>19</v>
      </c>
      <c r="I61" s="36">
        <f t="shared" si="29"/>
        <v>10</v>
      </c>
      <c r="J61">
        <f t="shared" si="27"/>
        <v>227</v>
      </c>
      <c r="M61" s="28" t="s">
        <v>33</v>
      </c>
      <c r="N61" s="36">
        <f>SUM(N54:N60)</f>
        <v>9</v>
      </c>
      <c r="O61" s="36">
        <f t="shared" ref="O61:U61" si="30">SUM(O54:O60)</f>
        <v>26</v>
      </c>
      <c r="P61" s="36">
        <f t="shared" si="30"/>
        <v>29</v>
      </c>
      <c r="Q61" s="36">
        <f t="shared" si="30"/>
        <v>19</v>
      </c>
      <c r="R61" s="36">
        <f t="shared" si="30"/>
        <v>7</v>
      </c>
      <c r="S61" s="36">
        <f t="shared" si="30"/>
        <v>3</v>
      </c>
      <c r="T61" s="36">
        <f t="shared" si="30"/>
        <v>101</v>
      </c>
      <c r="U61" s="36">
        <f t="shared" si="30"/>
        <v>0</v>
      </c>
      <c r="V61">
        <f t="shared" si="28"/>
        <v>194</v>
      </c>
    </row>
    <row r="62" spans="1:22" ht="30" x14ac:dyDescent="0.25">
      <c r="A62" s="127" t="s">
        <v>62</v>
      </c>
      <c r="B62" s="161">
        <f>B61*100/C45</f>
        <v>0.44247787610619471</v>
      </c>
      <c r="C62" s="161">
        <f>C61*100/C45</f>
        <v>3.9823008849557522</v>
      </c>
      <c r="D62" s="161">
        <f>D61*100/C45</f>
        <v>7.0796460176991154</v>
      </c>
      <c r="E62" s="161">
        <f>E61*100/C45</f>
        <v>22.56637168141593</v>
      </c>
      <c r="F62" s="161">
        <f>F61*100/C45</f>
        <v>34.513274336283189</v>
      </c>
      <c r="G62" s="161">
        <f>G61*100/C45</f>
        <v>19.026548672566371</v>
      </c>
      <c r="H62" s="161">
        <f>H61*100/C45</f>
        <v>8.4070796460176993</v>
      </c>
      <c r="I62" s="161">
        <f>I61*100/C45</f>
        <v>4.4247787610619467</v>
      </c>
      <c r="M62" s="127" t="s">
        <v>62</v>
      </c>
      <c r="N62" s="161">
        <f>N61*100/O45</f>
        <v>3.9473684210526314</v>
      </c>
      <c r="O62" s="161">
        <f>O61*100/O45</f>
        <v>11.403508771929825</v>
      </c>
      <c r="P62" s="161">
        <f>P61*100/O45</f>
        <v>12.719298245614034</v>
      </c>
      <c r="Q62" s="161">
        <f>Q61*100/O45</f>
        <v>8.3333333333333339</v>
      </c>
      <c r="R62" s="161">
        <f>R61*100/O45</f>
        <v>3.0701754385964914</v>
      </c>
      <c r="S62" s="161">
        <f>S61*100/O45</f>
        <v>1.3157894736842106</v>
      </c>
      <c r="T62" s="161">
        <f>T61*100/O45</f>
        <v>44.298245614035089</v>
      </c>
      <c r="U62" s="161">
        <f>U61*100/O45</f>
        <v>0</v>
      </c>
    </row>
  </sheetData>
  <mergeCells count="3">
    <mergeCell ref="A2:C2"/>
    <mergeCell ref="A35:C35"/>
    <mergeCell ref="M35:O35"/>
  </mergeCells>
  <phoneticPr fontId="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K64"/>
  <sheetViews>
    <sheetView tabSelected="1" topLeftCell="A43" zoomScaleNormal="100" workbookViewId="0">
      <selection activeCell="J57" sqref="J57"/>
    </sheetView>
  </sheetViews>
  <sheetFormatPr defaultRowHeight="15" x14ac:dyDescent="0.25"/>
  <cols>
    <col min="1" max="1" width="16.7109375" customWidth="1"/>
    <col min="2" max="2" width="10.140625" customWidth="1"/>
    <col min="3" max="3" width="12.85546875" customWidth="1"/>
    <col min="4" max="4" width="11.140625" customWidth="1"/>
    <col min="5" max="5" width="12.42578125" customWidth="1"/>
    <col min="6" max="6" width="10.7109375" customWidth="1"/>
    <col min="7" max="7" width="11" customWidth="1"/>
    <col min="8" max="8" width="11.28515625" customWidth="1"/>
    <col min="9" max="9" width="10.85546875" customWidth="1"/>
    <col min="10" max="10" width="7.85546875" style="35" customWidth="1"/>
    <col min="11" max="11" width="7.28515625" style="35" customWidth="1"/>
  </cols>
  <sheetData>
    <row r="2" spans="1:9" ht="15.75" x14ac:dyDescent="0.25">
      <c r="A2" s="198" t="s">
        <v>23</v>
      </c>
      <c r="B2" s="198"/>
      <c r="C2" s="198"/>
      <c r="D2" s="22">
        <v>44714</v>
      </c>
      <c r="E2" s="15"/>
      <c r="F2" s="15"/>
      <c r="G2" s="15"/>
    </row>
    <row r="3" spans="1:9" ht="15.75" x14ac:dyDescent="0.25">
      <c r="A3" s="42" t="s">
        <v>12</v>
      </c>
      <c r="B3" s="42"/>
      <c r="C3" s="42">
        <v>27</v>
      </c>
      <c r="D3" s="5"/>
      <c r="E3" s="5"/>
      <c r="F3" s="5"/>
      <c r="G3" s="5"/>
    </row>
    <row r="4" spans="1:9" ht="47.25" x14ac:dyDescent="0.25">
      <c r="A4" s="6" t="s">
        <v>0</v>
      </c>
      <c r="B4" s="6" t="s">
        <v>1</v>
      </c>
      <c r="C4" s="6" t="s">
        <v>24</v>
      </c>
      <c r="D4" s="6" t="s">
        <v>25</v>
      </c>
      <c r="E4" s="6" t="s">
        <v>26</v>
      </c>
      <c r="F4" s="6" t="s">
        <v>13</v>
      </c>
      <c r="G4" s="6" t="s">
        <v>14</v>
      </c>
      <c r="H4" s="6" t="s">
        <v>27</v>
      </c>
    </row>
    <row r="5" spans="1:9" ht="15.75" x14ac:dyDescent="0.25">
      <c r="A5" s="7" t="s">
        <v>15</v>
      </c>
      <c r="B5" s="7">
        <v>25</v>
      </c>
      <c r="C5" s="7">
        <v>25</v>
      </c>
      <c r="D5" s="7">
        <v>22</v>
      </c>
      <c r="E5" s="16">
        <f t="shared" ref="E5:E15" si="0">D5/C5</f>
        <v>0.88</v>
      </c>
      <c r="F5" s="8">
        <v>80</v>
      </c>
      <c r="G5" s="7">
        <v>11</v>
      </c>
      <c r="H5" s="10">
        <v>46</v>
      </c>
      <c r="I5" t="s">
        <v>85</v>
      </c>
    </row>
    <row r="6" spans="1:9" ht="15.75" x14ac:dyDescent="0.25">
      <c r="A6" s="7" t="s">
        <v>2</v>
      </c>
      <c r="B6" s="7">
        <v>36</v>
      </c>
      <c r="C6" s="7">
        <v>35</v>
      </c>
      <c r="D6" s="7">
        <v>32</v>
      </c>
      <c r="E6" s="16">
        <f t="shared" si="0"/>
        <v>0.91428571428571426</v>
      </c>
      <c r="F6" s="7">
        <v>68</v>
      </c>
      <c r="G6" s="7">
        <v>6</v>
      </c>
      <c r="H6" s="17">
        <v>46.5</v>
      </c>
      <c r="I6" t="s">
        <v>82</v>
      </c>
    </row>
    <row r="7" spans="1:9" ht="15.75" x14ac:dyDescent="0.25">
      <c r="A7" s="7" t="s">
        <v>3</v>
      </c>
      <c r="B7" s="7">
        <v>25</v>
      </c>
      <c r="C7" s="7">
        <v>25</v>
      </c>
      <c r="D7" s="7">
        <v>18</v>
      </c>
      <c r="E7" s="16">
        <f t="shared" si="0"/>
        <v>0.72</v>
      </c>
      <c r="F7" s="7">
        <v>84</v>
      </c>
      <c r="G7" s="8">
        <v>11</v>
      </c>
      <c r="H7" s="17">
        <v>42</v>
      </c>
      <c r="I7" t="s">
        <v>83</v>
      </c>
    </row>
    <row r="8" spans="1:9" ht="15.75" x14ac:dyDescent="0.25">
      <c r="A8" s="7" t="s">
        <v>4</v>
      </c>
      <c r="B8" s="7">
        <v>26</v>
      </c>
      <c r="C8" s="7">
        <v>26</v>
      </c>
      <c r="D8" s="7">
        <v>22</v>
      </c>
      <c r="E8" s="16">
        <f t="shared" si="0"/>
        <v>0.84615384615384615</v>
      </c>
      <c r="F8" s="8">
        <v>72</v>
      </c>
      <c r="G8" s="7">
        <v>11</v>
      </c>
      <c r="H8" s="17">
        <v>35</v>
      </c>
      <c r="I8" t="s">
        <v>84</v>
      </c>
    </row>
    <row r="9" spans="1:9" ht="15.75" x14ac:dyDescent="0.25">
      <c r="A9" s="7" t="s">
        <v>5</v>
      </c>
      <c r="B9" s="7">
        <v>8</v>
      </c>
      <c r="C9" s="7">
        <v>8</v>
      </c>
      <c r="D9" s="7">
        <v>8</v>
      </c>
      <c r="E9" s="16">
        <f t="shared" si="0"/>
        <v>1</v>
      </c>
      <c r="F9" s="7">
        <v>72</v>
      </c>
      <c r="G9" s="8">
        <v>34</v>
      </c>
      <c r="H9" s="17">
        <v>55</v>
      </c>
    </row>
    <row r="10" spans="1:9" ht="15.75" x14ac:dyDescent="0.25">
      <c r="A10" s="7" t="s">
        <v>6</v>
      </c>
      <c r="B10" s="7">
        <v>3</v>
      </c>
      <c r="C10" s="7">
        <v>3</v>
      </c>
      <c r="D10" s="7">
        <v>3</v>
      </c>
      <c r="E10" s="16">
        <f t="shared" si="0"/>
        <v>1</v>
      </c>
      <c r="F10" s="7">
        <v>76</v>
      </c>
      <c r="G10" s="7">
        <v>46</v>
      </c>
      <c r="H10" s="17">
        <v>63</v>
      </c>
    </row>
    <row r="11" spans="1:9" ht="15.75" x14ac:dyDescent="0.25">
      <c r="A11" s="7" t="s">
        <v>7</v>
      </c>
      <c r="B11" s="18">
        <v>3</v>
      </c>
      <c r="C11" s="8">
        <v>3</v>
      </c>
      <c r="D11" s="8">
        <v>3</v>
      </c>
      <c r="E11" s="9">
        <f t="shared" si="0"/>
        <v>1</v>
      </c>
      <c r="F11" s="8">
        <v>52</v>
      </c>
      <c r="G11" s="8">
        <v>40</v>
      </c>
      <c r="H11" s="10">
        <v>46</v>
      </c>
    </row>
    <row r="12" spans="1:9" ht="15.75" x14ac:dyDescent="0.25">
      <c r="A12" s="11" t="s">
        <v>16</v>
      </c>
      <c r="B12" s="11">
        <f>SUM(B5:B11)</f>
        <v>126</v>
      </c>
      <c r="C12" s="11">
        <f>SUM(C5:C11)</f>
        <v>125</v>
      </c>
      <c r="D12" s="11">
        <f>SUM(D5:D11)</f>
        <v>108</v>
      </c>
      <c r="E12" s="21">
        <f t="shared" si="0"/>
        <v>0.86399999999999999</v>
      </c>
      <c r="F12" s="1">
        <f>MAX(F5:F11)</f>
        <v>84</v>
      </c>
      <c r="G12" s="27">
        <f>MIN(G5:G11)</f>
        <v>6</v>
      </c>
      <c r="H12" s="27">
        <f>AVERAGE(H5:H11)</f>
        <v>47.642857142857146</v>
      </c>
    </row>
    <row r="13" spans="1:9" ht="15.75" x14ac:dyDescent="0.25">
      <c r="A13" s="60" t="s">
        <v>17</v>
      </c>
      <c r="B13" s="60">
        <v>64041</v>
      </c>
      <c r="C13" s="61">
        <v>6367</v>
      </c>
      <c r="D13" s="61">
        <v>5270</v>
      </c>
      <c r="E13" s="62">
        <f t="shared" si="0"/>
        <v>0.82770535574053716</v>
      </c>
      <c r="F13" s="61">
        <v>100</v>
      </c>
      <c r="G13" s="61"/>
      <c r="H13" s="61">
        <v>47.61</v>
      </c>
    </row>
    <row r="14" spans="1:9" ht="15.75" x14ac:dyDescent="0.25">
      <c r="A14" s="23" t="s">
        <v>10</v>
      </c>
      <c r="B14" s="19">
        <v>4</v>
      </c>
      <c r="C14" s="19">
        <v>2</v>
      </c>
      <c r="D14" s="19">
        <v>0</v>
      </c>
      <c r="E14" s="24">
        <f t="shared" si="0"/>
        <v>0</v>
      </c>
      <c r="F14" s="19">
        <v>11</v>
      </c>
      <c r="G14" s="19">
        <v>11</v>
      </c>
      <c r="H14" s="20">
        <v>11</v>
      </c>
      <c r="I14" t="s">
        <v>86</v>
      </c>
    </row>
    <row r="15" spans="1:9" ht="15.75" x14ac:dyDescent="0.25">
      <c r="A15" s="23" t="s">
        <v>9</v>
      </c>
      <c r="B15" s="44">
        <v>5</v>
      </c>
      <c r="C15" s="44"/>
      <c r="D15" s="44"/>
      <c r="E15" s="24" t="e">
        <f t="shared" si="0"/>
        <v>#DIV/0!</v>
      </c>
      <c r="F15" s="44"/>
      <c r="G15" s="44"/>
      <c r="H15" s="20"/>
    </row>
    <row r="16" spans="1:9" ht="15.75" x14ac:dyDescent="0.25">
      <c r="A16" s="199" t="s">
        <v>48</v>
      </c>
      <c r="B16" s="199"/>
      <c r="C16" s="73">
        <f>C12-D12</f>
        <v>17</v>
      </c>
    </row>
    <row r="20" spans="1:11" ht="30.75" customHeight="1" x14ac:dyDescent="0.25">
      <c r="A20" s="118" t="s">
        <v>0</v>
      </c>
      <c r="B20" s="165" t="s">
        <v>75</v>
      </c>
      <c r="C20" s="156" t="s">
        <v>42</v>
      </c>
      <c r="D20" s="156" t="s">
        <v>43</v>
      </c>
      <c r="E20" s="156" t="s">
        <v>44</v>
      </c>
      <c r="F20" s="156" t="s">
        <v>45</v>
      </c>
      <c r="G20" s="156" t="s">
        <v>46</v>
      </c>
      <c r="H20" s="156" t="s">
        <v>30</v>
      </c>
      <c r="I20" s="156" t="s">
        <v>31</v>
      </c>
      <c r="J20" s="118" t="s">
        <v>32</v>
      </c>
    </row>
    <row r="21" spans="1:11" x14ac:dyDescent="0.25">
      <c r="A21" s="114" t="s">
        <v>15</v>
      </c>
      <c r="B21" s="119">
        <v>3</v>
      </c>
      <c r="C21" s="120">
        <v>1</v>
      </c>
      <c r="D21" s="120">
        <v>3</v>
      </c>
      <c r="E21" s="120">
        <v>2</v>
      </c>
      <c r="F21" s="120">
        <v>3</v>
      </c>
      <c r="G21" s="120">
        <v>7</v>
      </c>
      <c r="H21" s="120">
        <v>6</v>
      </c>
      <c r="I21" s="120">
        <v>0</v>
      </c>
      <c r="J21" s="114">
        <v>0</v>
      </c>
      <c r="K21" s="35">
        <f>SUM(B21:J21)</f>
        <v>25</v>
      </c>
    </row>
    <row r="22" spans="1:11" x14ac:dyDescent="0.25">
      <c r="A22" s="114" t="s">
        <v>2</v>
      </c>
      <c r="B22" s="121">
        <v>3</v>
      </c>
      <c r="C22" s="122">
        <v>4</v>
      </c>
      <c r="D22" s="122">
        <v>5</v>
      </c>
      <c r="E22" s="122">
        <v>5</v>
      </c>
      <c r="F22" s="122">
        <v>8</v>
      </c>
      <c r="G22" s="122">
        <v>10</v>
      </c>
      <c r="H22" s="122">
        <v>0</v>
      </c>
      <c r="I22" s="122">
        <v>0</v>
      </c>
      <c r="J22" s="114">
        <v>0</v>
      </c>
      <c r="K22" s="35">
        <f>SUM(B22:J22)</f>
        <v>35</v>
      </c>
    </row>
    <row r="23" spans="1:11" x14ac:dyDescent="0.25">
      <c r="A23" s="114" t="s">
        <v>3</v>
      </c>
      <c r="B23" s="121">
        <v>7</v>
      </c>
      <c r="C23" s="122">
        <v>4</v>
      </c>
      <c r="D23" s="122">
        <v>7</v>
      </c>
      <c r="E23" s="122">
        <v>0</v>
      </c>
      <c r="F23" s="122">
        <v>4</v>
      </c>
      <c r="G23" s="122">
        <v>1</v>
      </c>
      <c r="H23" s="122">
        <v>1</v>
      </c>
      <c r="I23" s="122">
        <v>1</v>
      </c>
      <c r="J23" s="114">
        <v>0</v>
      </c>
      <c r="K23" s="35">
        <f t="shared" ref="K23:K27" si="1">SUM(B23:J23)</f>
        <v>25</v>
      </c>
    </row>
    <row r="24" spans="1:11" x14ac:dyDescent="0.25">
      <c r="A24" s="114" t="s">
        <v>4</v>
      </c>
      <c r="B24" s="121">
        <v>4</v>
      </c>
      <c r="C24" s="122">
        <v>3</v>
      </c>
      <c r="D24" s="122">
        <v>5</v>
      </c>
      <c r="E24" s="122">
        <v>6</v>
      </c>
      <c r="F24" s="122">
        <v>3</v>
      </c>
      <c r="G24" s="122">
        <v>2</v>
      </c>
      <c r="H24" s="122">
        <v>3</v>
      </c>
      <c r="I24" s="122">
        <v>0</v>
      </c>
      <c r="J24" s="114">
        <v>0</v>
      </c>
      <c r="K24" s="35">
        <f t="shared" si="1"/>
        <v>26</v>
      </c>
    </row>
    <row r="25" spans="1:11" x14ac:dyDescent="0.25">
      <c r="A25" s="114" t="s">
        <v>5</v>
      </c>
      <c r="B25" s="121">
        <v>0</v>
      </c>
      <c r="C25" s="122">
        <v>0</v>
      </c>
      <c r="D25" s="122">
        <v>3</v>
      </c>
      <c r="E25" s="122">
        <v>0</v>
      </c>
      <c r="F25" s="122">
        <v>1</v>
      </c>
      <c r="G25" s="122">
        <v>3</v>
      </c>
      <c r="H25" s="122">
        <v>1</v>
      </c>
      <c r="I25" s="122">
        <v>0</v>
      </c>
      <c r="J25" s="114">
        <v>0</v>
      </c>
      <c r="K25" s="35">
        <f t="shared" si="1"/>
        <v>8</v>
      </c>
    </row>
    <row r="26" spans="1:11" x14ac:dyDescent="0.25">
      <c r="A26" s="114" t="s">
        <v>6</v>
      </c>
      <c r="B26" s="121">
        <v>0</v>
      </c>
      <c r="C26" s="122">
        <v>0</v>
      </c>
      <c r="D26" s="122">
        <v>0</v>
      </c>
      <c r="E26" s="122">
        <v>1</v>
      </c>
      <c r="F26" s="122">
        <v>0</v>
      </c>
      <c r="G26" s="122">
        <v>1</v>
      </c>
      <c r="H26" s="122">
        <v>1</v>
      </c>
      <c r="I26" s="122">
        <v>0</v>
      </c>
      <c r="J26" s="114">
        <v>0</v>
      </c>
      <c r="K26" s="35">
        <f t="shared" si="1"/>
        <v>3</v>
      </c>
    </row>
    <row r="27" spans="1:11" x14ac:dyDescent="0.25">
      <c r="A27" s="114" t="s">
        <v>7</v>
      </c>
      <c r="B27" s="121">
        <v>0</v>
      </c>
      <c r="C27" s="122">
        <v>0</v>
      </c>
      <c r="D27" s="122">
        <v>1</v>
      </c>
      <c r="E27" s="122">
        <v>1</v>
      </c>
      <c r="F27" s="122">
        <v>1</v>
      </c>
      <c r="G27" s="122">
        <v>0</v>
      </c>
      <c r="H27" s="122">
        <v>0</v>
      </c>
      <c r="I27" s="122">
        <v>0</v>
      </c>
      <c r="J27" s="114">
        <v>0</v>
      </c>
      <c r="K27" s="35">
        <f t="shared" si="1"/>
        <v>3</v>
      </c>
    </row>
    <row r="28" spans="1:11" x14ac:dyDescent="0.25">
      <c r="A28" s="137" t="s">
        <v>34</v>
      </c>
      <c r="B28" s="125">
        <f>SUM(B21:B27)</f>
        <v>17</v>
      </c>
      <c r="C28" s="126">
        <f t="shared" ref="C28:J28" si="2">SUM(C21:C27)</f>
        <v>12</v>
      </c>
      <c r="D28" s="126">
        <f t="shared" si="2"/>
        <v>24</v>
      </c>
      <c r="E28" s="126">
        <f t="shared" si="2"/>
        <v>15</v>
      </c>
      <c r="F28" s="126">
        <f t="shared" si="2"/>
        <v>20</v>
      </c>
      <c r="G28" s="126">
        <f t="shared" si="2"/>
        <v>24</v>
      </c>
      <c r="H28" s="126">
        <f t="shared" si="2"/>
        <v>12</v>
      </c>
      <c r="I28" s="126">
        <f t="shared" si="2"/>
        <v>1</v>
      </c>
      <c r="J28" s="137">
        <f t="shared" si="2"/>
        <v>0</v>
      </c>
    </row>
    <row r="29" spans="1:11" s="70" customFormat="1" x14ac:dyDescent="0.25">
      <c r="A29" s="127" t="s">
        <v>47</v>
      </c>
      <c r="B29" s="164">
        <f>B28*100/C12</f>
        <v>13.6</v>
      </c>
      <c r="C29" s="164">
        <f>C28*100/C12</f>
        <v>9.6</v>
      </c>
      <c r="D29" s="164">
        <f>D28*100/C12</f>
        <v>19.2</v>
      </c>
      <c r="E29" s="164">
        <f>E28*100/C12</f>
        <v>12</v>
      </c>
      <c r="F29" s="164">
        <f>F28*100/C12</f>
        <v>16</v>
      </c>
      <c r="G29" s="164">
        <f>G28*100/C12</f>
        <v>19.2</v>
      </c>
      <c r="H29" s="164">
        <f>H28*100/C12</f>
        <v>9.6</v>
      </c>
      <c r="I29" s="164">
        <f>I28*100/C12</f>
        <v>0.8</v>
      </c>
      <c r="J29" s="164">
        <f>J28*100/C12</f>
        <v>0</v>
      </c>
      <c r="K29" s="69"/>
    </row>
    <row r="33" spans="1:9" ht="15.75" x14ac:dyDescent="0.25">
      <c r="A33" s="198" t="s">
        <v>23</v>
      </c>
      <c r="B33" s="198"/>
      <c r="C33" s="198"/>
      <c r="D33" s="22">
        <v>44739</v>
      </c>
      <c r="E33" s="15"/>
      <c r="F33" s="15"/>
      <c r="G33" s="15"/>
    </row>
    <row r="34" spans="1:9" ht="15.75" x14ac:dyDescent="0.25">
      <c r="A34" s="42" t="s">
        <v>12</v>
      </c>
      <c r="B34" s="42"/>
      <c r="C34" s="42">
        <v>27</v>
      </c>
      <c r="D34" s="5" t="s">
        <v>87</v>
      </c>
      <c r="E34" s="5"/>
      <c r="F34" s="5"/>
      <c r="G34" s="5"/>
    </row>
    <row r="35" spans="1:9" ht="47.25" x14ac:dyDescent="0.25">
      <c r="A35" s="6" t="s">
        <v>0</v>
      </c>
      <c r="B35" s="6" t="s">
        <v>1</v>
      </c>
      <c r="C35" s="6" t="s">
        <v>24</v>
      </c>
      <c r="D35" s="6" t="s">
        <v>25</v>
      </c>
      <c r="E35" s="6" t="s">
        <v>26</v>
      </c>
      <c r="F35" s="6" t="s">
        <v>13</v>
      </c>
      <c r="G35" s="6" t="s">
        <v>14</v>
      </c>
      <c r="H35" s="6" t="s">
        <v>27</v>
      </c>
    </row>
    <row r="36" spans="1:9" ht="15.75" x14ac:dyDescent="0.25">
      <c r="A36" s="7" t="s">
        <v>15</v>
      </c>
      <c r="B36" s="7">
        <v>25</v>
      </c>
      <c r="C36" s="7">
        <v>25</v>
      </c>
      <c r="D36" s="7">
        <v>24</v>
      </c>
      <c r="E36" s="16">
        <f t="shared" ref="E36:E46" si="3">D36/C36</f>
        <v>0.96</v>
      </c>
      <c r="F36" s="8">
        <v>80</v>
      </c>
      <c r="G36" s="7">
        <v>11</v>
      </c>
      <c r="H36" s="10">
        <v>46</v>
      </c>
      <c r="I36" t="s">
        <v>88</v>
      </c>
    </row>
    <row r="37" spans="1:9" ht="15.75" x14ac:dyDescent="0.25">
      <c r="A37" s="7" t="s">
        <v>2</v>
      </c>
      <c r="B37" s="7">
        <v>36</v>
      </c>
      <c r="C37" s="7">
        <v>34</v>
      </c>
      <c r="D37" s="7">
        <v>34</v>
      </c>
      <c r="E37" s="16">
        <f t="shared" si="3"/>
        <v>1</v>
      </c>
      <c r="F37" s="7">
        <v>68</v>
      </c>
      <c r="G37" s="7">
        <v>6</v>
      </c>
      <c r="H37" s="17">
        <v>46.5</v>
      </c>
    </row>
    <row r="38" spans="1:9" ht="15.75" x14ac:dyDescent="0.25">
      <c r="A38" s="7" t="s">
        <v>3</v>
      </c>
      <c r="B38" s="7">
        <v>25</v>
      </c>
      <c r="C38" s="7">
        <v>22</v>
      </c>
      <c r="D38" s="7">
        <v>22</v>
      </c>
      <c r="E38" s="16">
        <f t="shared" si="3"/>
        <v>1</v>
      </c>
      <c r="F38" s="7">
        <v>84</v>
      </c>
      <c r="G38" s="8">
        <v>11</v>
      </c>
      <c r="H38" s="17">
        <v>42</v>
      </c>
      <c r="I38" s="194" t="s">
        <v>89</v>
      </c>
    </row>
    <row r="39" spans="1:9" ht="15.75" x14ac:dyDescent="0.25">
      <c r="A39" s="7" t="s">
        <v>4</v>
      </c>
      <c r="B39" s="7">
        <v>26</v>
      </c>
      <c r="C39" s="7">
        <v>24</v>
      </c>
      <c r="D39" s="7">
        <v>23</v>
      </c>
      <c r="E39" s="16">
        <f t="shared" si="3"/>
        <v>0.95833333333333337</v>
      </c>
      <c r="F39" s="8">
        <v>72</v>
      </c>
      <c r="G39" s="7">
        <v>11</v>
      </c>
      <c r="H39" s="17">
        <v>35</v>
      </c>
      <c r="I39" t="s">
        <v>90</v>
      </c>
    </row>
    <row r="40" spans="1:9" ht="15.75" x14ac:dyDescent="0.25">
      <c r="A40" s="7" t="s">
        <v>5</v>
      </c>
      <c r="B40" s="7">
        <v>8</v>
      </c>
      <c r="C40" s="7">
        <v>8</v>
      </c>
      <c r="D40" s="7">
        <v>8</v>
      </c>
      <c r="E40" s="16">
        <f t="shared" si="3"/>
        <v>1</v>
      </c>
      <c r="F40" s="7">
        <v>72</v>
      </c>
      <c r="G40" s="8">
        <v>34</v>
      </c>
      <c r="H40" s="17">
        <v>55</v>
      </c>
    </row>
    <row r="41" spans="1:9" ht="15.75" x14ac:dyDescent="0.25">
      <c r="A41" s="7" t="s">
        <v>6</v>
      </c>
      <c r="B41" s="7">
        <v>3</v>
      </c>
      <c r="C41" s="7">
        <v>3</v>
      </c>
      <c r="D41" s="7">
        <v>3</v>
      </c>
      <c r="E41" s="16">
        <f t="shared" si="3"/>
        <v>1</v>
      </c>
      <c r="F41" s="7">
        <v>76</v>
      </c>
      <c r="G41" s="7">
        <v>46</v>
      </c>
      <c r="H41" s="17">
        <v>63</v>
      </c>
    </row>
    <row r="42" spans="1:9" ht="15.75" x14ac:dyDescent="0.25">
      <c r="A42" s="7" t="s">
        <v>7</v>
      </c>
      <c r="B42" s="18">
        <v>3</v>
      </c>
      <c r="C42" s="8">
        <v>3</v>
      </c>
      <c r="D42" s="8">
        <v>3</v>
      </c>
      <c r="E42" s="9">
        <f t="shared" si="3"/>
        <v>1</v>
      </c>
      <c r="F42" s="8">
        <v>52</v>
      </c>
      <c r="G42" s="8">
        <v>40</v>
      </c>
      <c r="H42" s="10">
        <v>46</v>
      </c>
    </row>
    <row r="43" spans="1:9" ht="15.75" x14ac:dyDescent="0.25">
      <c r="A43" s="11" t="s">
        <v>16</v>
      </c>
      <c r="B43" s="11">
        <f>SUM(B36:B42)</f>
        <v>126</v>
      </c>
      <c r="C43" s="11">
        <f>SUM(C36:C42)</f>
        <v>119</v>
      </c>
      <c r="D43" s="11">
        <f>SUM(D36:D42)</f>
        <v>117</v>
      </c>
      <c r="E43" s="21">
        <f t="shared" si="3"/>
        <v>0.98319327731092432</v>
      </c>
      <c r="F43" s="1">
        <f>MAX(F36:F42)</f>
        <v>84</v>
      </c>
      <c r="G43" s="27">
        <f>MIN(G36:G42)</f>
        <v>6</v>
      </c>
      <c r="H43" s="27">
        <f>AVERAGE(H36:H42)</f>
        <v>47.642857142857146</v>
      </c>
    </row>
    <row r="44" spans="1:9" ht="15.75" x14ac:dyDescent="0.25">
      <c r="A44" s="60" t="s">
        <v>17</v>
      </c>
      <c r="B44" s="60">
        <v>64041</v>
      </c>
      <c r="C44" s="61">
        <v>6367</v>
      </c>
      <c r="D44" s="61">
        <v>5270</v>
      </c>
      <c r="E44" s="62">
        <f t="shared" si="3"/>
        <v>0.82770535574053716</v>
      </c>
      <c r="F44" s="61">
        <v>100</v>
      </c>
      <c r="G44" s="61"/>
      <c r="H44" s="61">
        <v>47.61</v>
      </c>
    </row>
    <row r="45" spans="1:9" ht="15.75" x14ac:dyDescent="0.25">
      <c r="A45" s="23" t="s">
        <v>10</v>
      </c>
      <c r="B45" s="19">
        <v>4</v>
      </c>
      <c r="C45" s="19">
        <v>2</v>
      </c>
      <c r="D45" s="19">
        <v>0</v>
      </c>
      <c r="E45" s="24">
        <f t="shared" si="3"/>
        <v>0</v>
      </c>
      <c r="F45" s="19">
        <v>11</v>
      </c>
      <c r="G45" s="19">
        <v>11</v>
      </c>
      <c r="H45" s="20">
        <v>11</v>
      </c>
    </row>
    <row r="46" spans="1:9" ht="15.75" x14ac:dyDescent="0.25">
      <c r="A46" s="23" t="s">
        <v>9</v>
      </c>
      <c r="B46" s="44">
        <v>5</v>
      </c>
      <c r="C46" s="44">
        <v>4</v>
      </c>
      <c r="D46" s="44">
        <v>2</v>
      </c>
      <c r="E46" s="24">
        <f t="shared" si="3"/>
        <v>0.5</v>
      </c>
      <c r="F46" s="44">
        <v>58</v>
      </c>
      <c r="G46" s="44">
        <v>6</v>
      </c>
      <c r="H46" s="20">
        <v>27</v>
      </c>
    </row>
    <row r="47" spans="1:9" ht="15.75" x14ac:dyDescent="0.25">
      <c r="A47" s="199" t="s">
        <v>48</v>
      </c>
      <c r="B47" s="199"/>
      <c r="C47" s="73">
        <f>C43-D43</f>
        <v>2</v>
      </c>
    </row>
    <row r="50" spans="1:9" ht="15.75" x14ac:dyDescent="0.25">
      <c r="A50" s="198" t="s">
        <v>23</v>
      </c>
      <c r="B50" s="198"/>
      <c r="C50" s="198"/>
      <c r="D50" s="22" t="s">
        <v>93</v>
      </c>
      <c r="E50" s="15"/>
      <c r="F50" s="15"/>
      <c r="G50" s="15"/>
    </row>
    <row r="51" spans="1:9" ht="15.75" x14ac:dyDescent="0.25">
      <c r="A51" s="42" t="s">
        <v>12</v>
      </c>
      <c r="B51" s="42"/>
      <c r="C51" s="42">
        <v>27</v>
      </c>
      <c r="D51" s="5" t="s">
        <v>87</v>
      </c>
      <c r="E51" s="5"/>
      <c r="F51" s="5"/>
      <c r="G51" s="5"/>
    </row>
    <row r="52" spans="1:9" ht="47.25" x14ac:dyDescent="0.25">
      <c r="A52" s="6" t="s">
        <v>0</v>
      </c>
      <c r="B52" s="6" t="s">
        <v>1</v>
      </c>
      <c r="C52" s="6" t="s">
        <v>24</v>
      </c>
      <c r="D52" s="6" t="s">
        <v>25</v>
      </c>
      <c r="E52" s="6" t="s">
        <v>26</v>
      </c>
      <c r="F52" s="6" t="s">
        <v>13</v>
      </c>
      <c r="G52" s="6" t="s">
        <v>14</v>
      </c>
      <c r="H52" s="6" t="s">
        <v>27</v>
      </c>
    </row>
    <row r="53" spans="1:9" ht="15.75" x14ac:dyDescent="0.25">
      <c r="A53" s="7" t="s">
        <v>15</v>
      </c>
      <c r="B53" s="7">
        <v>25</v>
      </c>
      <c r="C53" s="7">
        <v>25</v>
      </c>
      <c r="D53" s="7">
        <v>24</v>
      </c>
      <c r="E53" s="16">
        <f t="shared" ref="E53:E63" si="4">D53/C53</f>
        <v>0.96</v>
      </c>
      <c r="F53" s="8">
        <v>80</v>
      </c>
      <c r="G53" s="7">
        <v>11</v>
      </c>
      <c r="H53" s="10">
        <v>46</v>
      </c>
      <c r="I53" t="s">
        <v>88</v>
      </c>
    </row>
    <row r="54" spans="1:9" ht="15.75" x14ac:dyDescent="0.25">
      <c r="A54" s="7" t="s">
        <v>2</v>
      </c>
      <c r="B54" s="7">
        <v>36</v>
      </c>
      <c r="C54" s="7">
        <v>34</v>
      </c>
      <c r="D54" s="7">
        <v>34</v>
      </c>
      <c r="E54" s="16">
        <f t="shared" si="4"/>
        <v>1</v>
      </c>
      <c r="F54" s="7">
        <v>68</v>
      </c>
      <c r="G54" s="7">
        <v>6</v>
      </c>
      <c r="H54" s="17">
        <v>46.5</v>
      </c>
    </row>
    <row r="55" spans="1:9" ht="15.75" x14ac:dyDescent="0.25">
      <c r="A55" s="7" t="s">
        <v>3</v>
      </c>
      <c r="B55" s="7">
        <v>25</v>
      </c>
      <c r="C55" s="7">
        <v>23</v>
      </c>
      <c r="D55" s="7">
        <v>23</v>
      </c>
      <c r="E55" s="16">
        <f t="shared" si="4"/>
        <v>1</v>
      </c>
      <c r="F55" s="7">
        <v>84</v>
      </c>
      <c r="G55" s="8">
        <v>11</v>
      </c>
      <c r="H55" s="17">
        <v>53</v>
      </c>
      <c r="I55" s="196"/>
    </row>
    <row r="56" spans="1:9" ht="15.75" x14ac:dyDescent="0.25">
      <c r="A56" s="7" t="s">
        <v>4</v>
      </c>
      <c r="B56" s="7">
        <v>26</v>
      </c>
      <c r="C56" s="7">
        <v>24</v>
      </c>
      <c r="D56" s="7">
        <v>23</v>
      </c>
      <c r="E56" s="16">
        <f t="shared" si="4"/>
        <v>0.95833333333333337</v>
      </c>
      <c r="F56" s="8">
        <v>72</v>
      </c>
      <c r="G56" s="7">
        <v>11</v>
      </c>
      <c r="H56" s="17">
        <v>35</v>
      </c>
      <c r="I56" t="s">
        <v>90</v>
      </c>
    </row>
    <row r="57" spans="1:9" ht="15.75" x14ac:dyDescent="0.25">
      <c r="A57" s="7" t="s">
        <v>5</v>
      </c>
      <c r="B57" s="7">
        <v>8</v>
      </c>
      <c r="C57" s="7">
        <v>8</v>
      </c>
      <c r="D57" s="7">
        <v>8</v>
      </c>
      <c r="E57" s="16">
        <f t="shared" si="4"/>
        <v>1</v>
      </c>
      <c r="F57" s="7">
        <v>72</v>
      </c>
      <c r="G57" s="8">
        <v>34</v>
      </c>
      <c r="H57" s="17">
        <v>55</v>
      </c>
    </row>
    <row r="58" spans="1:9" ht="15.75" x14ac:dyDescent="0.25">
      <c r="A58" s="7" t="s">
        <v>6</v>
      </c>
      <c r="B58" s="7">
        <v>3</v>
      </c>
      <c r="C58" s="7">
        <v>3</v>
      </c>
      <c r="D58" s="7">
        <v>3</v>
      </c>
      <c r="E58" s="16">
        <f t="shared" si="4"/>
        <v>1</v>
      </c>
      <c r="F58" s="7">
        <v>76</v>
      </c>
      <c r="G58" s="7">
        <v>46</v>
      </c>
      <c r="H58" s="17">
        <v>63</v>
      </c>
    </row>
    <row r="59" spans="1:9" ht="15.75" x14ac:dyDescent="0.25">
      <c r="A59" s="7" t="s">
        <v>7</v>
      </c>
      <c r="B59" s="18">
        <v>3</v>
      </c>
      <c r="C59" s="8">
        <v>3</v>
      </c>
      <c r="D59" s="8">
        <v>3</v>
      </c>
      <c r="E59" s="9">
        <f t="shared" si="4"/>
        <v>1</v>
      </c>
      <c r="F59" s="8">
        <v>52</v>
      </c>
      <c r="G59" s="8">
        <v>40</v>
      </c>
      <c r="H59" s="10">
        <v>46</v>
      </c>
    </row>
    <row r="60" spans="1:9" ht="15.75" x14ac:dyDescent="0.25">
      <c r="A60" s="11" t="s">
        <v>16</v>
      </c>
      <c r="B60" s="11">
        <f>SUM(B53:B59)</f>
        <v>126</v>
      </c>
      <c r="C60" s="11">
        <f>SUM(C53:C59)</f>
        <v>120</v>
      </c>
      <c r="D60" s="11">
        <f>SUM(D53:D59)</f>
        <v>118</v>
      </c>
      <c r="E60" s="21">
        <f t="shared" si="4"/>
        <v>0.98333333333333328</v>
      </c>
      <c r="F60" s="1">
        <f>MAX(F53:F59)</f>
        <v>84</v>
      </c>
      <c r="G60" s="27">
        <f>MIN(G53:G59)</f>
        <v>6</v>
      </c>
      <c r="H60" s="27">
        <f>AVERAGE(H53:H59)</f>
        <v>49.214285714285715</v>
      </c>
    </row>
    <row r="61" spans="1:9" ht="15.75" x14ac:dyDescent="0.25">
      <c r="A61" s="60" t="s">
        <v>17</v>
      </c>
      <c r="B61" s="60">
        <v>64041</v>
      </c>
      <c r="C61" s="61">
        <v>6367</v>
      </c>
      <c r="D61" s="61">
        <v>5270</v>
      </c>
      <c r="E61" s="62">
        <f t="shared" si="4"/>
        <v>0.82770535574053716</v>
      </c>
      <c r="F61" s="61">
        <v>100</v>
      </c>
      <c r="G61" s="61"/>
      <c r="H61" s="61">
        <v>47.61</v>
      </c>
    </row>
    <row r="62" spans="1:9" ht="15.75" x14ac:dyDescent="0.25">
      <c r="A62" s="23" t="s">
        <v>10</v>
      </c>
      <c r="B62" s="19">
        <v>4</v>
      </c>
      <c r="C62" s="19">
        <v>2</v>
      </c>
      <c r="D62" s="19">
        <v>0</v>
      </c>
      <c r="E62" s="24">
        <f t="shared" si="4"/>
        <v>0</v>
      </c>
      <c r="F62" s="19">
        <v>11</v>
      </c>
      <c r="G62" s="19">
        <v>11</v>
      </c>
      <c r="H62" s="20">
        <v>11</v>
      </c>
    </row>
    <row r="63" spans="1:9" ht="15.75" x14ac:dyDescent="0.25">
      <c r="A63" s="23" t="s">
        <v>9</v>
      </c>
      <c r="B63" s="44">
        <v>5</v>
      </c>
      <c r="C63" s="44">
        <v>4</v>
      </c>
      <c r="D63" s="44">
        <v>2</v>
      </c>
      <c r="E63" s="24">
        <f t="shared" si="4"/>
        <v>0.5</v>
      </c>
      <c r="F63" s="44">
        <v>58</v>
      </c>
      <c r="G63" s="44">
        <v>6</v>
      </c>
      <c r="H63" s="20">
        <v>27</v>
      </c>
    </row>
    <row r="64" spans="1:9" ht="15.75" x14ac:dyDescent="0.25">
      <c r="A64" s="199" t="s">
        <v>48</v>
      </c>
      <c r="B64" s="199"/>
      <c r="C64" s="73">
        <f>C60-D60</f>
        <v>2</v>
      </c>
    </row>
  </sheetData>
  <mergeCells count="6">
    <mergeCell ref="A64:B64"/>
    <mergeCell ref="A2:C2"/>
    <mergeCell ref="A16:B16"/>
    <mergeCell ref="A33:C33"/>
    <mergeCell ref="A47:B47"/>
    <mergeCell ref="A50:C50"/>
  </mergeCells>
  <phoneticPr fontId="6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16"/>
  <sheetViews>
    <sheetView zoomScaleNormal="100" workbookViewId="0">
      <selection activeCell="K18" sqref="K18"/>
    </sheetView>
  </sheetViews>
  <sheetFormatPr defaultRowHeight="15" x14ac:dyDescent="0.25"/>
  <cols>
    <col min="1" max="1" width="16.7109375" customWidth="1"/>
    <col min="2" max="2" width="10.140625" customWidth="1"/>
    <col min="3" max="3" width="12.85546875" customWidth="1"/>
    <col min="4" max="4" width="11.140625" customWidth="1"/>
    <col min="5" max="5" width="12.42578125" customWidth="1"/>
    <col min="6" max="6" width="10.7109375" customWidth="1"/>
    <col min="7" max="7" width="11" customWidth="1"/>
    <col min="8" max="8" width="11.28515625" customWidth="1"/>
    <col min="9" max="9" width="10.85546875" customWidth="1"/>
    <col min="10" max="15" width="15.85546875" style="35" customWidth="1"/>
    <col min="16" max="18" width="9.140625" style="35"/>
    <col min="19" max="19" width="14.42578125" style="35" customWidth="1"/>
    <col min="20" max="22" width="9.140625" style="35"/>
  </cols>
  <sheetData>
    <row r="2" spans="1:22" ht="15.75" x14ac:dyDescent="0.25">
      <c r="A2" s="198" t="s">
        <v>81</v>
      </c>
      <c r="B2" s="198"/>
      <c r="C2" s="198"/>
      <c r="D2" s="22">
        <v>44715</v>
      </c>
      <c r="E2" s="15"/>
      <c r="F2" s="15"/>
      <c r="G2" s="15"/>
    </row>
    <row r="3" spans="1:22" ht="15.75" x14ac:dyDescent="0.25">
      <c r="A3" s="42" t="s">
        <v>12</v>
      </c>
      <c r="B3" s="42"/>
      <c r="C3" s="42"/>
      <c r="D3" s="5"/>
      <c r="E3" s="5"/>
      <c r="F3" s="5"/>
      <c r="G3" s="5"/>
    </row>
    <row r="4" spans="1:22" ht="47.25" x14ac:dyDescent="0.25">
      <c r="A4" s="6" t="s">
        <v>0</v>
      </c>
      <c r="B4" s="6" t="s">
        <v>1</v>
      </c>
      <c r="C4" s="6" t="s">
        <v>24</v>
      </c>
      <c r="D4" s="6" t="s">
        <v>25</v>
      </c>
      <c r="E4" s="6" t="s">
        <v>26</v>
      </c>
      <c r="F4" s="6" t="s">
        <v>13</v>
      </c>
      <c r="G4" s="6" t="s">
        <v>14</v>
      </c>
      <c r="H4" s="6" t="s">
        <v>27</v>
      </c>
    </row>
    <row r="5" spans="1:22" ht="18.75" x14ac:dyDescent="0.3">
      <c r="A5" s="7" t="s">
        <v>15</v>
      </c>
      <c r="B5" s="166">
        <v>16</v>
      </c>
      <c r="C5" s="36">
        <v>16</v>
      </c>
      <c r="D5" s="36">
        <v>16</v>
      </c>
      <c r="E5" s="167">
        <f>D5/C5</f>
        <v>1</v>
      </c>
      <c r="F5" s="168"/>
      <c r="G5" s="36"/>
      <c r="H5" s="78"/>
      <c r="S5" s="47"/>
      <c r="T5" s="48"/>
      <c r="U5" s="48"/>
      <c r="V5" s="48"/>
    </row>
    <row r="6" spans="1:22" ht="18.75" x14ac:dyDescent="0.3">
      <c r="A6" s="7" t="s">
        <v>2</v>
      </c>
      <c r="B6" s="36">
        <v>9</v>
      </c>
      <c r="C6" s="36">
        <v>9</v>
      </c>
      <c r="D6" s="36">
        <v>9</v>
      </c>
      <c r="E6" s="167">
        <f t="shared" ref="E6:E11" si="0">D6/C6</f>
        <v>1</v>
      </c>
      <c r="F6" s="36"/>
      <c r="G6" s="36"/>
      <c r="H6" s="79"/>
      <c r="S6" s="49"/>
      <c r="T6" s="48"/>
      <c r="U6" s="48"/>
      <c r="V6" s="48"/>
    </row>
    <row r="7" spans="1:22" ht="18.75" x14ac:dyDescent="0.3">
      <c r="A7" s="7" t="s">
        <v>3</v>
      </c>
      <c r="B7" s="36">
        <v>18</v>
      </c>
      <c r="C7" s="36">
        <v>17</v>
      </c>
      <c r="D7" s="36">
        <v>17</v>
      </c>
      <c r="E7" s="167">
        <f t="shared" si="0"/>
        <v>1</v>
      </c>
      <c r="F7" s="36"/>
      <c r="G7" s="37"/>
      <c r="H7" s="79"/>
      <c r="S7" s="49"/>
      <c r="T7" s="48"/>
      <c r="U7" s="48"/>
      <c r="V7" s="48"/>
    </row>
    <row r="8" spans="1:22" ht="18.75" x14ac:dyDescent="0.3">
      <c r="A8" s="7" t="s">
        <v>4</v>
      </c>
      <c r="B8" s="36">
        <v>22</v>
      </c>
      <c r="C8" s="36">
        <v>22</v>
      </c>
      <c r="D8" s="36">
        <v>22</v>
      </c>
      <c r="E8" s="167">
        <f t="shared" si="0"/>
        <v>1</v>
      </c>
      <c r="F8" s="37"/>
      <c r="G8" s="36"/>
      <c r="H8" s="79"/>
      <c r="S8" s="49"/>
      <c r="T8" s="48"/>
      <c r="U8" s="48"/>
      <c r="V8" s="48"/>
    </row>
    <row r="9" spans="1:22" ht="18.75" x14ac:dyDescent="0.3">
      <c r="A9" s="7" t="s">
        <v>5</v>
      </c>
      <c r="B9" s="36">
        <v>12</v>
      </c>
      <c r="C9" s="36">
        <v>12</v>
      </c>
      <c r="D9" s="36">
        <v>11</v>
      </c>
      <c r="E9" s="167">
        <f t="shared" si="0"/>
        <v>0.91666666666666663</v>
      </c>
      <c r="F9" s="36"/>
      <c r="G9" s="37"/>
      <c r="H9" s="79"/>
      <c r="I9" t="s">
        <v>94</v>
      </c>
      <c r="S9" s="49"/>
      <c r="T9" s="48"/>
      <c r="U9" s="48"/>
      <c r="V9" s="48"/>
    </row>
    <row r="10" spans="1:22" ht="18.75" x14ac:dyDescent="0.3">
      <c r="A10" s="7" t="s">
        <v>6</v>
      </c>
      <c r="B10" s="36">
        <v>17</v>
      </c>
      <c r="C10" s="36">
        <v>17</v>
      </c>
      <c r="D10" s="36">
        <v>17</v>
      </c>
      <c r="E10" s="167">
        <f t="shared" si="0"/>
        <v>1</v>
      </c>
      <c r="F10" s="36"/>
      <c r="G10" s="36"/>
      <c r="H10" s="79"/>
      <c r="S10" s="49"/>
      <c r="T10" s="48"/>
      <c r="U10" s="48"/>
      <c r="V10" s="48"/>
    </row>
    <row r="11" spans="1:22" ht="18.75" x14ac:dyDescent="0.3">
      <c r="A11" s="7" t="s">
        <v>7</v>
      </c>
      <c r="B11" s="37">
        <v>8</v>
      </c>
      <c r="C11" s="37">
        <v>8</v>
      </c>
      <c r="D11" s="37">
        <v>8</v>
      </c>
      <c r="E11" s="167">
        <f t="shared" si="0"/>
        <v>1</v>
      </c>
      <c r="F11" s="37"/>
      <c r="G11" s="37"/>
      <c r="H11" s="78"/>
      <c r="S11" s="49"/>
      <c r="T11" s="48"/>
      <c r="U11" s="48"/>
      <c r="V11" s="48"/>
    </row>
    <row r="12" spans="1:22" ht="18.75" x14ac:dyDescent="0.3">
      <c r="A12" s="11" t="s">
        <v>16</v>
      </c>
      <c r="B12" s="81">
        <f>SUM(B5:B11)</f>
        <v>102</v>
      </c>
      <c r="C12" s="81">
        <f>SUM(C5:C11)</f>
        <v>101</v>
      </c>
      <c r="D12" s="81">
        <f>SUM(D5:D11)</f>
        <v>100</v>
      </c>
      <c r="E12" s="82">
        <f t="shared" ref="E12:E15" si="1">D12/C12</f>
        <v>0.99009900990099009</v>
      </c>
      <c r="F12" s="81"/>
      <c r="G12" s="83"/>
      <c r="H12" s="83"/>
      <c r="S12" s="49"/>
      <c r="T12" s="48"/>
      <c r="U12" s="48"/>
      <c r="V12" s="48"/>
    </row>
    <row r="13" spans="1:22" ht="18.75" x14ac:dyDescent="0.3">
      <c r="A13" s="60" t="s">
        <v>17</v>
      </c>
      <c r="B13" s="84">
        <v>6683</v>
      </c>
      <c r="C13" s="84">
        <v>6631</v>
      </c>
      <c r="D13" s="84">
        <v>6223</v>
      </c>
      <c r="E13" s="85">
        <f t="shared" si="1"/>
        <v>0.93847081888101347</v>
      </c>
      <c r="F13" s="84"/>
      <c r="G13" s="84"/>
      <c r="H13" s="84"/>
      <c r="S13" s="50"/>
      <c r="T13" s="51"/>
      <c r="U13" s="51"/>
      <c r="V13" s="51"/>
    </row>
    <row r="14" spans="1:22" ht="15.75" x14ac:dyDescent="0.25">
      <c r="A14" s="23" t="s">
        <v>10</v>
      </c>
      <c r="B14" s="86"/>
      <c r="C14" s="86"/>
      <c r="D14" s="86"/>
      <c r="E14" s="87" t="e">
        <f t="shared" si="1"/>
        <v>#DIV/0!</v>
      </c>
      <c r="F14" s="86"/>
      <c r="G14" s="86"/>
      <c r="H14" s="88"/>
      <c r="S14" s="52"/>
      <c r="T14" s="52"/>
      <c r="U14" s="52"/>
      <c r="V14" s="52"/>
    </row>
    <row r="15" spans="1:22" ht="15.75" x14ac:dyDescent="0.25">
      <c r="A15" s="23" t="s">
        <v>9</v>
      </c>
      <c r="B15" s="86"/>
      <c r="C15" s="86"/>
      <c r="D15" s="86"/>
      <c r="E15" s="87" t="e">
        <f t="shared" si="1"/>
        <v>#DIV/0!</v>
      </c>
      <c r="F15" s="86"/>
      <c r="G15" s="86"/>
      <c r="H15" s="88"/>
    </row>
    <row r="16" spans="1:22" ht="15.75" x14ac:dyDescent="0.25">
      <c r="A16" s="199" t="s">
        <v>48</v>
      </c>
      <c r="B16" s="199"/>
      <c r="C16" s="73">
        <f>C12-D12</f>
        <v>1</v>
      </c>
    </row>
  </sheetData>
  <mergeCells count="2">
    <mergeCell ref="A2:C2"/>
    <mergeCell ref="A16:B1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56"/>
  <sheetViews>
    <sheetView topLeftCell="A19" zoomScaleNormal="100" workbookViewId="0">
      <selection activeCell="P30" sqref="P30"/>
    </sheetView>
  </sheetViews>
  <sheetFormatPr defaultRowHeight="15" x14ac:dyDescent="0.25"/>
  <cols>
    <col min="1" max="1" width="19.85546875" customWidth="1"/>
    <col min="2" max="2" width="12.5703125" customWidth="1"/>
    <col min="3" max="3" width="11.28515625" bestFit="1" customWidth="1"/>
    <col min="5" max="5" width="12.85546875" customWidth="1"/>
    <col min="6" max="6" width="11.28515625" customWidth="1"/>
    <col min="8" max="8" width="12.5703125" customWidth="1"/>
  </cols>
  <sheetData>
    <row r="1" spans="1:8" ht="15.75" x14ac:dyDescent="0.25">
      <c r="A1" s="198" t="s">
        <v>40</v>
      </c>
      <c r="B1" s="198"/>
      <c r="C1" s="29">
        <v>44718</v>
      </c>
      <c r="D1" s="4"/>
      <c r="E1" s="4"/>
      <c r="F1" s="29"/>
      <c r="G1" s="4"/>
    </row>
    <row r="2" spans="1:8" ht="15.75" x14ac:dyDescent="0.25">
      <c r="A2" s="43" t="s">
        <v>12</v>
      </c>
      <c r="B2" s="43"/>
      <c r="C2" s="54">
        <v>36</v>
      </c>
      <c r="D2" s="5"/>
      <c r="E2" s="5"/>
      <c r="F2" s="5"/>
      <c r="G2" s="5"/>
    </row>
    <row r="3" spans="1:8" ht="47.25" x14ac:dyDescent="0.25">
      <c r="A3" s="6" t="s">
        <v>0</v>
      </c>
      <c r="B3" s="6" t="s">
        <v>51</v>
      </c>
      <c r="C3" s="6" t="s">
        <v>24</v>
      </c>
      <c r="D3" s="6" t="s">
        <v>25</v>
      </c>
      <c r="E3" s="6" t="s">
        <v>26</v>
      </c>
      <c r="F3" s="6" t="s">
        <v>13</v>
      </c>
      <c r="G3" s="6" t="s">
        <v>14</v>
      </c>
      <c r="H3" s="6" t="s">
        <v>27</v>
      </c>
    </row>
    <row r="4" spans="1:8" ht="15.75" x14ac:dyDescent="0.25">
      <c r="A4" s="7" t="s">
        <v>15</v>
      </c>
      <c r="B4" s="36">
        <v>11</v>
      </c>
      <c r="C4" s="36">
        <v>11</v>
      </c>
      <c r="D4" s="36">
        <v>11</v>
      </c>
      <c r="E4" s="169">
        <f t="shared" ref="E4:E9" si="0">D4/C4</f>
        <v>1</v>
      </c>
      <c r="F4" s="37">
        <v>97</v>
      </c>
      <c r="G4" s="37">
        <v>41</v>
      </c>
      <c r="H4" s="78">
        <v>61</v>
      </c>
    </row>
    <row r="5" spans="1:8" ht="15.75" x14ac:dyDescent="0.25">
      <c r="A5" s="7" t="s">
        <v>2</v>
      </c>
      <c r="B5" s="36">
        <v>10</v>
      </c>
      <c r="C5" s="36">
        <v>9</v>
      </c>
      <c r="D5" s="36">
        <v>8</v>
      </c>
      <c r="E5" s="169">
        <f t="shared" si="0"/>
        <v>0.88888888888888884</v>
      </c>
      <c r="F5" s="37">
        <v>62</v>
      </c>
      <c r="G5" s="37">
        <v>29</v>
      </c>
      <c r="H5" s="78">
        <v>44</v>
      </c>
    </row>
    <row r="6" spans="1:8" ht="15.75" x14ac:dyDescent="0.25">
      <c r="A6" s="7" t="s">
        <v>3</v>
      </c>
      <c r="B6" s="36">
        <v>9</v>
      </c>
      <c r="C6" s="36">
        <v>9</v>
      </c>
      <c r="D6" s="36">
        <v>5</v>
      </c>
      <c r="E6" s="169">
        <f t="shared" si="0"/>
        <v>0.55555555555555558</v>
      </c>
      <c r="F6" s="37">
        <v>49</v>
      </c>
      <c r="G6" s="37">
        <v>26</v>
      </c>
      <c r="H6" s="78">
        <v>36</v>
      </c>
    </row>
    <row r="7" spans="1:8" ht="15.75" x14ac:dyDescent="0.25">
      <c r="A7" s="7" t="s">
        <v>4</v>
      </c>
      <c r="B7" s="36">
        <v>12</v>
      </c>
      <c r="C7" s="36">
        <v>10</v>
      </c>
      <c r="D7" s="36">
        <v>9</v>
      </c>
      <c r="E7" s="169">
        <f t="shared" si="0"/>
        <v>0.9</v>
      </c>
      <c r="F7" s="37">
        <v>51</v>
      </c>
      <c r="G7" s="37">
        <v>33</v>
      </c>
      <c r="H7" s="78">
        <v>43</v>
      </c>
    </row>
    <row r="8" spans="1:8" ht="15.75" x14ac:dyDescent="0.25">
      <c r="A8" s="7" t="s">
        <v>5</v>
      </c>
      <c r="B8" s="36">
        <v>3</v>
      </c>
      <c r="C8" s="36">
        <v>3</v>
      </c>
      <c r="D8" s="36">
        <v>2</v>
      </c>
      <c r="E8" s="169">
        <f t="shared" si="0"/>
        <v>0.66666666666666663</v>
      </c>
      <c r="F8" s="37">
        <v>52</v>
      </c>
      <c r="G8" s="37">
        <v>29</v>
      </c>
      <c r="H8" s="78">
        <v>43</v>
      </c>
    </row>
    <row r="9" spans="1:8" ht="15.75" x14ac:dyDescent="0.25">
      <c r="A9" s="7" t="s">
        <v>6</v>
      </c>
      <c r="B9" s="36">
        <v>1</v>
      </c>
      <c r="C9" s="36">
        <v>1</v>
      </c>
      <c r="D9" s="36">
        <v>1</v>
      </c>
      <c r="E9" s="169">
        <f t="shared" si="0"/>
        <v>1</v>
      </c>
      <c r="F9" s="37">
        <v>46</v>
      </c>
      <c r="G9" s="37">
        <v>46</v>
      </c>
      <c r="H9" s="78">
        <v>46</v>
      </c>
    </row>
    <row r="10" spans="1:8" ht="15.75" x14ac:dyDescent="0.25">
      <c r="A10" s="7" t="s">
        <v>7</v>
      </c>
      <c r="B10" s="170"/>
      <c r="C10" s="170"/>
      <c r="D10" s="170"/>
      <c r="E10" s="171"/>
      <c r="F10" s="170"/>
      <c r="G10" s="170"/>
      <c r="H10" s="172"/>
    </row>
    <row r="11" spans="1:8" ht="15.75" x14ac:dyDescent="0.25">
      <c r="A11" s="11" t="s">
        <v>16</v>
      </c>
      <c r="B11" s="81">
        <f>SUM(B4:B10)</f>
        <v>46</v>
      </c>
      <c r="C11" s="81">
        <f>SUM(C4:C10)</f>
        <v>43</v>
      </c>
      <c r="D11" s="81">
        <f>SUM(D4:D10)</f>
        <v>36</v>
      </c>
      <c r="E11" s="82">
        <f t="shared" ref="E11:E14" si="1">D11/C11</f>
        <v>0.83720930232558144</v>
      </c>
      <c r="F11" s="81">
        <f>MAX(F4:F10)</f>
        <v>97</v>
      </c>
      <c r="G11" s="81">
        <f>MIN(G4:G10)</f>
        <v>26</v>
      </c>
      <c r="H11" s="83">
        <f>AVERAGE(H4:H10)</f>
        <v>45.5</v>
      </c>
    </row>
    <row r="12" spans="1:8" ht="15.75" x14ac:dyDescent="0.25">
      <c r="A12" s="60" t="s">
        <v>17</v>
      </c>
      <c r="B12" s="84">
        <v>2213</v>
      </c>
      <c r="C12" s="84">
        <v>2010</v>
      </c>
      <c r="D12" s="84">
        <v>1683</v>
      </c>
      <c r="E12" s="85">
        <f t="shared" si="1"/>
        <v>0.83731343283582094</v>
      </c>
      <c r="F12" s="84"/>
      <c r="G12" s="84"/>
      <c r="H12" s="84">
        <v>45.34</v>
      </c>
    </row>
    <row r="13" spans="1:8" ht="15.75" x14ac:dyDescent="0.25">
      <c r="A13" s="23" t="s">
        <v>10</v>
      </c>
      <c r="B13" s="86">
        <v>1</v>
      </c>
      <c r="C13" s="89">
        <v>1</v>
      </c>
      <c r="D13" s="89">
        <v>0</v>
      </c>
      <c r="E13" s="87">
        <f t="shared" si="1"/>
        <v>0</v>
      </c>
      <c r="F13" s="89">
        <v>29</v>
      </c>
      <c r="G13" s="89">
        <v>29</v>
      </c>
      <c r="H13" s="89">
        <v>29</v>
      </c>
    </row>
    <row r="14" spans="1:8" ht="15.75" x14ac:dyDescent="0.25">
      <c r="A14" s="23" t="s">
        <v>9</v>
      </c>
      <c r="B14" s="86">
        <v>2</v>
      </c>
      <c r="C14" s="89"/>
      <c r="D14" s="89"/>
      <c r="E14" s="87" t="e">
        <f t="shared" si="1"/>
        <v>#DIV/0!</v>
      </c>
      <c r="F14" s="89"/>
      <c r="G14" s="89"/>
      <c r="H14" s="89"/>
    </row>
    <row r="15" spans="1:8" ht="15.75" x14ac:dyDescent="0.25">
      <c r="A15" s="199" t="s">
        <v>48</v>
      </c>
      <c r="B15" s="199"/>
      <c r="C15" s="75">
        <f>C11-D11</f>
        <v>7</v>
      </c>
    </row>
    <row r="18" spans="1:10" ht="30.75" customHeight="1" x14ac:dyDescent="0.25">
      <c r="A18" s="118" t="s">
        <v>0</v>
      </c>
      <c r="B18" s="165" t="s">
        <v>52</v>
      </c>
      <c r="C18" s="156" t="s">
        <v>41</v>
      </c>
      <c r="D18" s="156" t="s">
        <v>44</v>
      </c>
      <c r="E18" s="156" t="s">
        <v>45</v>
      </c>
      <c r="F18" s="156" t="s">
        <v>46</v>
      </c>
      <c r="G18" s="156" t="s">
        <v>30</v>
      </c>
      <c r="H18" s="156" t="s">
        <v>31</v>
      </c>
      <c r="I18" s="156" t="s">
        <v>32</v>
      </c>
    </row>
    <row r="19" spans="1:10" x14ac:dyDescent="0.25">
      <c r="A19" s="114" t="s">
        <v>15</v>
      </c>
      <c r="B19" s="119">
        <v>0</v>
      </c>
      <c r="C19" s="120">
        <v>0</v>
      </c>
      <c r="D19" s="120">
        <v>3</v>
      </c>
      <c r="E19" s="120">
        <v>1</v>
      </c>
      <c r="F19" s="120">
        <v>4</v>
      </c>
      <c r="G19" s="120">
        <v>1</v>
      </c>
      <c r="H19" s="120">
        <v>1</v>
      </c>
      <c r="I19" s="120">
        <v>1</v>
      </c>
      <c r="J19">
        <f>SUM(B19:I19)</f>
        <v>11</v>
      </c>
    </row>
    <row r="20" spans="1:10" ht="16.5" customHeight="1" x14ac:dyDescent="0.25">
      <c r="A20" s="114" t="s">
        <v>2</v>
      </c>
      <c r="B20" s="121">
        <v>1</v>
      </c>
      <c r="C20" s="122">
        <v>2</v>
      </c>
      <c r="D20" s="122">
        <v>4</v>
      </c>
      <c r="E20" s="122">
        <v>1</v>
      </c>
      <c r="F20" s="122">
        <v>1</v>
      </c>
      <c r="G20" s="122">
        <v>0</v>
      </c>
      <c r="H20" s="122">
        <v>0</v>
      </c>
      <c r="I20" s="122">
        <v>0</v>
      </c>
      <c r="J20">
        <f t="shared" ref="J20:J26" si="2">SUM(B20:I20)</f>
        <v>9</v>
      </c>
    </row>
    <row r="21" spans="1:10" ht="16.5" customHeight="1" x14ac:dyDescent="0.25">
      <c r="A21" s="114" t="s">
        <v>3</v>
      </c>
      <c r="B21" s="121">
        <v>4</v>
      </c>
      <c r="C21" s="122">
        <v>3</v>
      </c>
      <c r="D21" s="122">
        <v>2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  <c r="J21">
        <f t="shared" si="2"/>
        <v>9</v>
      </c>
    </row>
    <row r="22" spans="1:10" x14ac:dyDescent="0.25">
      <c r="A22" s="114" t="s">
        <v>4</v>
      </c>
      <c r="B22" s="121">
        <v>1</v>
      </c>
      <c r="C22" s="122">
        <v>2</v>
      </c>
      <c r="D22" s="122">
        <v>6</v>
      </c>
      <c r="E22" s="122">
        <v>1</v>
      </c>
      <c r="F22" s="122">
        <v>0</v>
      </c>
      <c r="G22" s="122">
        <v>0</v>
      </c>
      <c r="H22" s="122">
        <v>0</v>
      </c>
      <c r="I22" s="122">
        <v>0</v>
      </c>
      <c r="J22">
        <f t="shared" si="2"/>
        <v>10</v>
      </c>
    </row>
    <row r="23" spans="1:10" ht="16.5" customHeight="1" x14ac:dyDescent="0.25">
      <c r="A23" s="114" t="s">
        <v>5</v>
      </c>
      <c r="B23" s="121">
        <v>1</v>
      </c>
      <c r="C23" s="122">
        <v>0</v>
      </c>
      <c r="D23" s="122">
        <v>1</v>
      </c>
      <c r="E23" s="122">
        <v>1</v>
      </c>
      <c r="F23" s="122">
        <v>0</v>
      </c>
      <c r="G23" s="122">
        <v>0</v>
      </c>
      <c r="H23" s="122">
        <v>0</v>
      </c>
      <c r="I23" s="122">
        <v>0</v>
      </c>
      <c r="J23">
        <f t="shared" si="2"/>
        <v>3</v>
      </c>
    </row>
    <row r="24" spans="1:10" x14ac:dyDescent="0.25">
      <c r="A24" s="114" t="s">
        <v>6</v>
      </c>
      <c r="B24" s="121">
        <v>0</v>
      </c>
      <c r="C24" s="122">
        <v>0</v>
      </c>
      <c r="D24" s="122">
        <v>1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>
        <f t="shared" si="2"/>
        <v>1</v>
      </c>
    </row>
    <row r="25" spans="1:10" x14ac:dyDescent="0.25">
      <c r="A25" s="114" t="s">
        <v>7</v>
      </c>
      <c r="B25" s="173"/>
      <c r="C25" s="174"/>
      <c r="D25" s="174"/>
      <c r="E25" s="174"/>
      <c r="F25" s="174"/>
      <c r="G25" s="174"/>
      <c r="H25" s="174"/>
      <c r="I25" s="174"/>
      <c r="J25">
        <f t="shared" si="2"/>
        <v>0</v>
      </c>
    </row>
    <row r="26" spans="1:10" ht="19.5" customHeight="1" x14ac:dyDescent="0.25">
      <c r="A26" s="137" t="s">
        <v>33</v>
      </c>
      <c r="B26" s="125">
        <f>SUM(B19:B25)</f>
        <v>7</v>
      </c>
      <c r="C26" s="126">
        <f t="shared" ref="C26:I26" si="3">SUM(C19:C25)</f>
        <v>7</v>
      </c>
      <c r="D26" s="126">
        <f t="shared" si="3"/>
        <v>17</v>
      </c>
      <c r="E26" s="126">
        <f t="shared" si="3"/>
        <v>4</v>
      </c>
      <c r="F26" s="126">
        <f t="shared" si="3"/>
        <v>5</v>
      </c>
      <c r="G26" s="126">
        <f t="shared" si="3"/>
        <v>1</v>
      </c>
      <c r="H26" s="126">
        <f t="shared" si="3"/>
        <v>1</v>
      </c>
      <c r="I26" s="126">
        <f t="shared" si="3"/>
        <v>1</v>
      </c>
      <c r="J26">
        <f t="shared" si="2"/>
        <v>43</v>
      </c>
    </row>
    <row r="27" spans="1:10" ht="16.5" customHeight="1" x14ac:dyDescent="0.25">
      <c r="A27" s="127"/>
      <c r="B27" s="164"/>
      <c r="C27" s="164">
        <f>C26*100/C11</f>
        <v>16.279069767441861</v>
      </c>
      <c r="D27" s="164">
        <f>D26*100/C11</f>
        <v>39.534883720930232</v>
      </c>
      <c r="E27" s="164">
        <f>E26*100/C11</f>
        <v>9.3023255813953494</v>
      </c>
      <c r="F27" s="164">
        <f>F26*100/C11</f>
        <v>11.627906976744185</v>
      </c>
      <c r="G27" s="164">
        <f>G26*100/C11</f>
        <v>2.3255813953488373</v>
      </c>
      <c r="H27" s="164">
        <f>H26*100/C11</f>
        <v>2.3255813953488373</v>
      </c>
      <c r="I27" s="164">
        <f>I26*100/C11</f>
        <v>2.3255813953488373</v>
      </c>
    </row>
    <row r="28" spans="1:10" ht="16.5" customHeight="1" x14ac:dyDescent="0.25"/>
    <row r="30" spans="1:10" ht="15.75" x14ac:dyDescent="0.25">
      <c r="A30" s="198" t="s">
        <v>40</v>
      </c>
      <c r="B30" s="198"/>
      <c r="C30" s="29" t="s">
        <v>92</v>
      </c>
      <c r="D30" s="4"/>
      <c r="E30" s="4"/>
      <c r="F30" s="29"/>
      <c r="G30" s="4"/>
    </row>
    <row r="31" spans="1:10" ht="15.75" x14ac:dyDescent="0.25">
      <c r="A31" s="43" t="s">
        <v>12</v>
      </c>
      <c r="B31" s="43"/>
      <c r="C31" s="54">
        <v>36</v>
      </c>
      <c r="D31" s="5"/>
      <c r="E31" s="5"/>
      <c r="F31" s="5"/>
      <c r="G31" s="5"/>
    </row>
    <row r="32" spans="1:10" ht="47.25" x14ac:dyDescent="0.25">
      <c r="A32" s="6" t="s">
        <v>0</v>
      </c>
      <c r="B32" s="6" t="s">
        <v>51</v>
      </c>
      <c r="C32" s="6" t="s">
        <v>24</v>
      </c>
      <c r="D32" s="6" t="s">
        <v>25</v>
      </c>
      <c r="E32" s="6" t="s">
        <v>26</v>
      </c>
      <c r="F32" s="6" t="s">
        <v>13</v>
      </c>
      <c r="G32" s="6" t="s">
        <v>14</v>
      </c>
      <c r="H32" s="6" t="s">
        <v>27</v>
      </c>
    </row>
    <row r="33" spans="1:10" ht="15.75" x14ac:dyDescent="0.25">
      <c r="A33" s="7" t="s">
        <v>15</v>
      </c>
      <c r="B33" s="36">
        <v>11</v>
      </c>
      <c r="C33" s="36">
        <v>11</v>
      </c>
      <c r="D33" s="36">
        <v>11</v>
      </c>
      <c r="E33" s="169">
        <f t="shared" ref="E33:E39" si="4">D33/C33</f>
        <v>1</v>
      </c>
      <c r="F33" s="37">
        <v>97</v>
      </c>
      <c r="G33" s="37">
        <v>41</v>
      </c>
      <c r="H33" s="78">
        <v>61</v>
      </c>
    </row>
    <row r="34" spans="1:10" ht="15.75" x14ac:dyDescent="0.25">
      <c r="A34" s="7" t="s">
        <v>2</v>
      </c>
      <c r="B34" s="36">
        <v>10</v>
      </c>
      <c r="C34" s="36">
        <v>9</v>
      </c>
      <c r="D34" s="36">
        <v>8</v>
      </c>
      <c r="E34" s="169">
        <f t="shared" si="4"/>
        <v>0.88888888888888884</v>
      </c>
      <c r="F34" s="37">
        <v>62</v>
      </c>
      <c r="G34" s="37">
        <v>29</v>
      </c>
      <c r="H34" s="78">
        <v>44</v>
      </c>
    </row>
    <row r="35" spans="1:10" ht="15.75" x14ac:dyDescent="0.25">
      <c r="A35" s="7" t="s">
        <v>3</v>
      </c>
      <c r="B35" s="36">
        <v>9</v>
      </c>
      <c r="C35" s="36">
        <v>9</v>
      </c>
      <c r="D35" s="36">
        <v>5</v>
      </c>
      <c r="E35" s="169">
        <f t="shared" si="4"/>
        <v>0.55555555555555558</v>
      </c>
      <c r="F35" s="37">
        <v>49</v>
      </c>
      <c r="G35" s="37">
        <v>26</v>
      </c>
      <c r="H35" s="78">
        <v>36</v>
      </c>
    </row>
    <row r="36" spans="1:10" ht="15.75" x14ac:dyDescent="0.25">
      <c r="A36" s="7" t="s">
        <v>4</v>
      </c>
      <c r="B36" s="36">
        <v>12</v>
      </c>
      <c r="C36" s="36">
        <v>10</v>
      </c>
      <c r="D36" s="36">
        <v>9</v>
      </c>
      <c r="E36" s="169">
        <f t="shared" si="4"/>
        <v>0.9</v>
      </c>
      <c r="F36" s="37">
        <v>51</v>
      </c>
      <c r="G36" s="37">
        <v>33</v>
      </c>
      <c r="H36" s="78">
        <v>43</v>
      </c>
    </row>
    <row r="37" spans="1:10" ht="15.75" x14ac:dyDescent="0.25">
      <c r="A37" s="7" t="s">
        <v>5</v>
      </c>
      <c r="B37" s="36">
        <v>3</v>
      </c>
      <c r="C37" s="36">
        <v>3</v>
      </c>
      <c r="D37" s="36">
        <v>2</v>
      </c>
      <c r="E37" s="169">
        <f t="shared" si="4"/>
        <v>0.66666666666666663</v>
      </c>
      <c r="F37" s="37">
        <v>52</v>
      </c>
      <c r="G37" s="37">
        <v>29</v>
      </c>
      <c r="H37" s="78">
        <v>43</v>
      </c>
    </row>
    <row r="38" spans="1:10" ht="15.75" x14ac:dyDescent="0.25">
      <c r="A38" s="7" t="s">
        <v>6</v>
      </c>
      <c r="B38" s="36">
        <v>1</v>
      </c>
      <c r="C38" s="36">
        <v>1</v>
      </c>
      <c r="D38" s="36">
        <v>1</v>
      </c>
      <c r="E38" s="169">
        <f t="shared" si="4"/>
        <v>1</v>
      </c>
      <c r="F38" s="37">
        <v>46</v>
      </c>
      <c r="G38" s="37">
        <v>46</v>
      </c>
      <c r="H38" s="78">
        <v>46</v>
      </c>
    </row>
    <row r="39" spans="1:10" ht="15.75" x14ac:dyDescent="0.25">
      <c r="A39" s="7" t="s">
        <v>7</v>
      </c>
      <c r="B39" s="37">
        <v>1</v>
      </c>
      <c r="C39" s="37">
        <v>1</v>
      </c>
      <c r="D39" s="37">
        <v>1</v>
      </c>
      <c r="E39" s="169">
        <f t="shared" si="4"/>
        <v>1</v>
      </c>
      <c r="F39" s="37">
        <v>41</v>
      </c>
      <c r="G39" s="37">
        <v>41</v>
      </c>
      <c r="H39" s="78">
        <v>41</v>
      </c>
    </row>
    <row r="40" spans="1:10" ht="15.75" x14ac:dyDescent="0.25">
      <c r="A40" s="11" t="s">
        <v>16</v>
      </c>
      <c r="B40" s="81">
        <f>SUM(B33:B39)</f>
        <v>47</v>
      </c>
      <c r="C40" s="81">
        <f>SUM(C33:C39)</f>
        <v>44</v>
      </c>
      <c r="D40" s="81">
        <f>SUM(D33:D39)</f>
        <v>37</v>
      </c>
      <c r="E40" s="82">
        <f t="shared" ref="E40:E43" si="5">D40/C40</f>
        <v>0.84090909090909094</v>
      </c>
      <c r="F40" s="81">
        <f>MAX(F33:F39)</f>
        <v>97</v>
      </c>
      <c r="G40" s="81">
        <f>MIN(G33:G39)</f>
        <v>26</v>
      </c>
      <c r="H40" s="83">
        <f>AVERAGE(H33:H39)</f>
        <v>44.857142857142854</v>
      </c>
    </row>
    <row r="41" spans="1:10" ht="15.75" x14ac:dyDescent="0.25">
      <c r="A41" s="60" t="s">
        <v>17</v>
      </c>
      <c r="B41" s="84">
        <v>2213</v>
      </c>
      <c r="C41" s="84">
        <v>2010</v>
      </c>
      <c r="D41" s="84">
        <v>1683</v>
      </c>
      <c r="E41" s="85">
        <f t="shared" si="5"/>
        <v>0.83731343283582094</v>
      </c>
      <c r="F41" s="84"/>
      <c r="G41" s="84"/>
      <c r="H41" s="84">
        <v>45.34</v>
      </c>
    </row>
    <row r="42" spans="1:10" ht="15.75" x14ac:dyDescent="0.25">
      <c r="A42" s="23" t="s">
        <v>10</v>
      </c>
      <c r="B42" s="86">
        <v>1</v>
      </c>
      <c r="C42" s="89">
        <v>1</v>
      </c>
      <c r="D42" s="89">
        <v>0</v>
      </c>
      <c r="E42" s="87">
        <f t="shared" si="5"/>
        <v>0</v>
      </c>
      <c r="F42" s="89">
        <v>29</v>
      </c>
      <c r="G42" s="89">
        <v>29</v>
      </c>
      <c r="H42" s="89">
        <v>29</v>
      </c>
    </row>
    <row r="43" spans="1:10" ht="15.75" x14ac:dyDescent="0.25">
      <c r="A43" s="23" t="s">
        <v>9</v>
      </c>
      <c r="B43" s="86">
        <v>2</v>
      </c>
      <c r="C43" s="89"/>
      <c r="D43" s="89"/>
      <c r="E43" s="87" t="e">
        <f t="shared" si="5"/>
        <v>#DIV/0!</v>
      </c>
      <c r="F43" s="89"/>
      <c r="G43" s="89"/>
      <c r="H43" s="89"/>
    </row>
    <row r="44" spans="1:10" ht="15.75" x14ac:dyDescent="0.25">
      <c r="A44" s="199" t="s">
        <v>48</v>
      </c>
      <c r="B44" s="199"/>
      <c r="C44" s="75">
        <f>C40-D40</f>
        <v>7</v>
      </c>
    </row>
    <row r="47" spans="1:10" x14ac:dyDescent="0.25">
      <c r="A47" s="118" t="s">
        <v>0</v>
      </c>
      <c r="B47" s="165" t="s">
        <v>52</v>
      </c>
      <c r="C47" s="156" t="s">
        <v>41</v>
      </c>
      <c r="D47" s="156" t="s">
        <v>44</v>
      </c>
      <c r="E47" s="156" t="s">
        <v>45</v>
      </c>
      <c r="F47" s="156" t="s">
        <v>46</v>
      </c>
      <c r="G47" s="156" t="s">
        <v>30</v>
      </c>
      <c r="H47" s="156" t="s">
        <v>31</v>
      </c>
      <c r="I47" s="156" t="s">
        <v>32</v>
      </c>
    </row>
    <row r="48" spans="1:10" x14ac:dyDescent="0.25">
      <c r="A48" s="114" t="s">
        <v>15</v>
      </c>
      <c r="B48" s="119">
        <v>0</v>
      </c>
      <c r="C48" s="120">
        <v>0</v>
      </c>
      <c r="D48" s="120">
        <v>3</v>
      </c>
      <c r="E48" s="120">
        <v>1</v>
      </c>
      <c r="F48" s="120">
        <v>4</v>
      </c>
      <c r="G48" s="120">
        <v>1</v>
      </c>
      <c r="H48" s="120">
        <v>1</v>
      </c>
      <c r="I48" s="120">
        <v>1</v>
      </c>
      <c r="J48">
        <f>SUM(B48:I48)</f>
        <v>11</v>
      </c>
    </row>
    <row r="49" spans="1:10" x14ac:dyDescent="0.25">
      <c r="A49" s="114" t="s">
        <v>2</v>
      </c>
      <c r="B49" s="121">
        <v>1</v>
      </c>
      <c r="C49" s="122">
        <v>2</v>
      </c>
      <c r="D49" s="122">
        <v>4</v>
      </c>
      <c r="E49" s="122">
        <v>1</v>
      </c>
      <c r="F49" s="122">
        <v>1</v>
      </c>
      <c r="G49" s="122">
        <v>0</v>
      </c>
      <c r="H49" s="122">
        <v>0</v>
      </c>
      <c r="I49" s="122">
        <v>0</v>
      </c>
      <c r="J49">
        <f t="shared" ref="J49:J55" si="6">SUM(B49:I49)</f>
        <v>9</v>
      </c>
    </row>
    <row r="50" spans="1:10" x14ac:dyDescent="0.25">
      <c r="A50" s="114" t="s">
        <v>3</v>
      </c>
      <c r="B50" s="121">
        <v>4</v>
      </c>
      <c r="C50" s="122">
        <v>3</v>
      </c>
      <c r="D50" s="122">
        <v>2</v>
      </c>
      <c r="E50" s="122">
        <v>0</v>
      </c>
      <c r="F50" s="122">
        <v>0</v>
      </c>
      <c r="G50" s="122">
        <v>0</v>
      </c>
      <c r="H50" s="122">
        <v>0</v>
      </c>
      <c r="I50" s="122">
        <v>0</v>
      </c>
      <c r="J50">
        <f t="shared" si="6"/>
        <v>9</v>
      </c>
    </row>
    <row r="51" spans="1:10" x14ac:dyDescent="0.25">
      <c r="A51" s="114" t="s">
        <v>4</v>
      </c>
      <c r="B51" s="121">
        <v>1</v>
      </c>
      <c r="C51" s="122">
        <v>2</v>
      </c>
      <c r="D51" s="122">
        <v>6</v>
      </c>
      <c r="E51" s="122">
        <v>1</v>
      </c>
      <c r="F51" s="122">
        <v>0</v>
      </c>
      <c r="G51" s="122">
        <v>0</v>
      </c>
      <c r="H51" s="122">
        <v>0</v>
      </c>
      <c r="I51" s="122">
        <v>0</v>
      </c>
      <c r="J51">
        <f t="shared" si="6"/>
        <v>10</v>
      </c>
    </row>
    <row r="52" spans="1:10" x14ac:dyDescent="0.25">
      <c r="A52" s="114" t="s">
        <v>5</v>
      </c>
      <c r="B52" s="121">
        <v>1</v>
      </c>
      <c r="C52" s="122">
        <v>0</v>
      </c>
      <c r="D52" s="122">
        <v>1</v>
      </c>
      <c r="E52" s="122">
        <v>1</v>
      </c>
      <c r="F52" s="122">
        <v>0</v>
      </c>
      <c r="G52" s="122">
        <v>0</v>
      </c>
      <c r="H52" s="122">
        <v>0</v>
      </c>
      <c r="I52" s="122">
        <v>0</v>
      </c>
      <c r="J52">
        <f t="shared" si="6"/>
        <v>3</v>
      </c>
    </row>
    <row r="53" spans="1:10" x14ac:dyDescent="0.25">
      <c r="A53" s="114" t="s">
        <v>6</v>
      </c>
      <c r="B53" s="121">
        <v>0</v>
      </c>
      <c r="C53" s="122">
        <v>0</v>
      </c>
      <c r="D53" s="122">
        <v>1</v>
      </c>
      <c r="E53" s="122">
        <v>0</v>
      </c>
      <c r="F53" s="122">
        <v>0</v>
      </c>
      <c r="G53" s="122">
        <v>0</v>
      </c>
      <c r="H53" s="122">
        <v>0</v>
      </c>
      <c r="I53" s="122">
        <v>0</v>
      </c>
      <c r="J53">
        <f t="shared" si="6"/>
        <v>1</v>
      </c>
    </row>
    <row r="54" spans="1:10" x14ac:dyDescent="0.25">
      <c r="A54" s="114" t="s">
        <v>7</v>
      </c>
      <c r="B54" s="121">
        <v>0</v>
      </c>
      <c r="C54" s="122">
        <v>0</v>
      </c>
      <c r="D54" s="122">
        <v>1</v>
      </c>
      <c r="E54" s="122">
        <v>0</v>
      </c>
      <c r="F54" s="122">
        <v>0</v>
      </c>
      <c r="G54" s="122">
        <v>0</v>
      </c>
      <c r="H54" s="122">
        <v>0</v>
      </c>
      <c r="I54" s="122">
        <v>0</v>
      </c>
      <c r="J54">
        <f t="shared" si="6"/>
        <v>1</v>
      </c>
    </row>
    <row r="55" spans="1:10" x14ac:dyDescent="0.25">
      <c r="A55" s="137" t="s">
        <v>33</v>
      </c>
      <c r="B55" s="125">
        <f>SUM(B48:B54)</f>
        <v>7</v>
      </c>
      <c r="C55" s="126">
        <f t="shared" ref="C55:I55" si="7">SUM(C48:C54)</f>
        <v>7</v>
      </c>
      <c r="D55" s="126">
        <f t="shared" si="7"/>
        <v>18</v>
      </c>
      <c r="E55" s="126">
        <f t="shared" si="7"/>
        <v>4</v>
      </c>
      <c r="F55" s="126">
        <f t="shared" si="7"/>
        <v>5</v>
      </c>
      <c r="G55" s="126">
        <f t="shared" si="7"/>
        <v>1</v>
      </c>
      <c r="H55" s="126">
        <f t="shared" si="7"/>
        <v>1</v>
      </c>
      <c r="I55" s="126">
        <f t="shared" si="7"/>
        <v>1</v>
      </c>
      <c r="J55">
        <f t="shared" si="6"/>
        <v>44</v>
      </c>
    </row>
    <row r="56" spans="1:10" x14ac:dyDescent="0.25">
      <c r="A56" s="127"/>
      <c r="B56" s="164"/>
      <c r="C56" s="164">
        <f>C55*100/C40</f>
        <v>15.909090909090908</v>
      </c>
      <c r="D56" s="164">
        <f>D55*100/C40</f>
        <v>40.909090909090907</v>
      </c>
      <c r="E56" s="164">
        <f>E55*100/C40</f>
        <v>9.0909090909090917</v>
      </c>
      <c r="F56" s="164">
        <f>F55*100/C40</f>
        <v>11.363636363636363</v>
      </c>
      <c r="G56" s="164">
        <f>G55*100/C40</f>
        <v>2.2727272727272729</v>
      </c>
      <c r="H56" s="164">
        <f>H55*100/C40</f>
        <v>2.2727272727272729</v>
      </c>
      <c r="I56" s="164">
        <f>I55*100/C40</f>
        <v>2.2727272727272729</v>
      </c>
    </row>
  </sheetData>
  <mergeCells count="4">
    <mergeCell ref="A15:B15"/>
    <mergeCell ref="A1:B1"/>
    <mergeCell ref="A30:B30"/>
    <mergeCell ref="A44:B44"/>
  </mergeCells>
  <phoneticPr fontId="6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28"/>
  <sheetViews>
    <sheetView workbookViewId="0">
      <selection activeCell="J14" sqref="J14"/>
    </sheetView>
  </sheetViews>
  <sheetFormatPr defaultRowHeight="15" x14ac:dyDescent="0.25"/>
  <cols>
    <col min="1" max="1" width="19.5703125" customWidth="1"/>
    <col min="2" max="2" width="11" customWidth="1"/>
    <col min="3" max="3" width="11.42578125" customWidth="1"/>
    <col min="5" max="5" width="9.5703125" bestFit="1" customWidth="1"/>
  </cols>
  <sheetData>
    <row r="1" spans="1:8" ht="15.75" x14ac:dyDescent="0.25">
      <c r="A1" s="198" t="s">
        <v>29</v>
      </c>
      <c r="B1" s="198"/>
      <c r="C1" s="26">
        <v>44718</v>
      </c>
      <c r="D1" s="4"/>
      <c r="E1" s="4"/>
      <c r="F1" s="4"/>
      <c r="G1" s="4"/>
      <c r="H1" s="25"/>
    </row>
    <row r="2" spans="1:8" ht="15.75" x14ac:dyDescent="0.25">
      <c r="A2" s="43" t="s">
        <v>12</v>
      </c>
      <c r="B2" s="43"/>
      <c r="C2" s="43">
        <v>32</v>
      </c>
      <c r="D2" s="5"/>
      <c r="E2" s="5"/>
      <c r="F2" s="5"/>
      <c r="G2" s="5"/>
      <c r="H2" s="5"/>
    </row>
    <row r="3" spans="1:8" ht="78.75" x14ac:dyDescent="0.25">
      <c r="A3" s="6" t="s">
        <v>0</v>
      </c>
      <c r="B3" s="14" t="s">
        <v>1</v>
      </c>
      <c r="C3" s="14" t="s">
        <v>21</v>
      </c>
      <c r="D3" s="14" t="s">
        <v>20</v>
      </c>
      <c r="E3" s="14" t="s">
        <v>19</v>
      </c>
      <c r="F3" s="14" t="s">
        <v>13</v>
      </c>
      <c r="G3" s="14" t="s">
        <v>14</v>
      </c>
      <c r="H3" s="14" t="s">
        <v>18</v>
      </c>
    </row>
    <row r="4" spans="1:8" ht="15.75" x14ac:dyDescent="0.25">
      <c r="A4" s="7" t="s">
        <v>15</v>
      </c>
      <c r="B4" s="36">
        <v>7</v>
      </c>
      <c r="C4" s="37">
        <v>7</v>
      </c>
      <c r="D4" s="37">
        <v>5</v>
      </c>
      <c r="E4" s="80">
        <f>D4/C4</f>
        <v>0.7142857142857143</v>
      </c>
      <c r="F4" s="37">
        <v>93</v>
      </c>
      <c r="G4" s="37">
        <v>23</v>
      </c>
      <c r="H4" s="78">
        <v>51</v>
      </c>
    </row>
    <row r="5" spans="1:8" ht="15.75" x14ac:dyDescent="0.25">
      <c r="A5" s="7" t="s">
        <v>2</v>
      </c>
      <c r="B5" s="36">
        <v>7</v>
      </c>
      <c r="C5" s="37">
        <v>7</v>
      </c>
      <c r="D5" s="37">
        <v>6</v>
      </c>
      <c r="E5" s="80">
        <f t="shared" ref="E5:E10" si="0">D5/C5</f>
        <v>0.8571428571428571</v>
      </c>
      <c r="F5" s="37">
        <v>78</v>
      </c>
      <c r="G5" s="37">
        <v>28</v>
      </c>
      <c r="H5" s="78">
        <v>55</v>
      </c>
    </row>
    <row r="6" spans="1:8" ht="15.75" x14ac:dyDescent="0.25">
      <c r="A6" s="7" t="s">
        <v>3</v>
      </c>
      <c r="B6" s="36">
        <v>2</v>
      </c>
      <c r="C6" s="37">
        <v>1</v>
      </c>
      <c r="D6" s="37">
        <v>1</v>
      </c>
      <c r="E6" s="80">
        <f t="shared" si="0"/>
        <v>1</v>
      </c>
      <c r="F6" s="37">
        <v>43</v>
      </c>
      <c r="G6" s="37">
        <v>43</v>
      </c>
      <c r="H6" s="78">
        <v>43</v>
      </c>
    </row>
    <row r="7" spans="1:8" ht="15.75" x14ac:dyDescent="0.25">
      <c r="A7" s="7" t="s">
        <v>4</v>
      </c>
      <c r="B7" s="36">
        <v>10</v>
      </c>
      <c r="C7" s="37">
        <v>10</v>
      </c>
      <c r="D7" s="37">
        <v>9</v>
      </c>
      <c r="E7" s="80">
        <f t="shared" si="0"/>
        <v>0.9</v>
      </c>
      <c r="F7" s="37">
        <v>71</v>
      </c>
      <c r="G7" s="37">
        <v>10</v>
      </c>
      <c r="H7" s="78">
        <v>50</v>
      </c>
    </row>
    <row r="8" spans="1:8" ht="15.75" x14ac:dyDescent="0.25">
      <c r="A8" s="7" t="s">
        <v>5</v>
      </c>
      <c r="B8" s="36">
        <v>4</v>
      </c>
      <c r="C8" s="37">
        <v>4</v>
      </c>
      <c r="D8" s="37">
        <v>3</v>
      </c>
      <c r="E8" s="80">
        <f t="shared" si="0"/>
        <v>0.75</v>
      </c>
      <c r="F8" s="37">
        <v>65</v>
      </c>
      <c r="G8" s="37">
        <v>23</v>
      </c>
      <c r="H8" s="78">
        <v>46</v>
      </c>
    </row>
    <row r="9" spans="1:8" ht="15.75" x14ac:dyDescent="0.25">
      <c r="A9" s="7" t="s">
        <v>6</v>
      </c>
      <c r="B9" s="56">
        <v>1</v>
      </c>
      <c r="C9" s="56">
        <v>1</v>
      </c>
      <c r="D9" s="56">
        <v>1</v>
      </c>
      <c r="E9" s="90">
        <f t="shared" si="0"/>
        <v>1</v>
      </c>
      <c r="F9" s="56">
        <v>42</v>
      </c>
      <c r="G9" s="56">
        <v>42</v>
      </c>
      <c r="H9" s="91">
        <v>42</v>
      </c>
    </row>
    <row r="10" spans="1:8" ht="15.75" x14ac:dyDescent="0.25">
      <c r="A10" s="7" t="s">
        <v>7</v>
      </c>
      <c r="B10" s="56">
        <v>3</v>
      </c>
      <c r="C10" s="56">
        <v>2</v>
      </c>
      <c r="D10" s="56">
        <v>1</v>
      </c>
      <c r="E10" s="90">
        <f t="shared" si="0"/>
        <v>0.5</v>
      </c>
      <c r="F10" s="56">
        <v>93</v>
      </c>
      <c r="G10" s="56">
        <v>23</v>
      </c>
      <c r="H10" s="91">
        <v>58</v>
      </c>
    </row>
    <row r="11" spans="1:8" ht="15.75" x14ac:dyDescent="0.25">
      <c r="A11" s="11" t="s">
        <v>16</v>
      </c>
      <c r="B11" s="81">
        <f>SUM(B4:B10)</f>
        <v>34</v>
      </c>
      <c r="C11" s="81">
        <f>SUM(C4:C10)</f>
        <v>32</v>
      </c>
      <c r="D11" s="81">
        <f>SUM(D4:D10)</f>
        <v>26</v>
      </c>
      <c r="E11" s="82">
        <f>D11/C11</f>
        <v>0.8125</v>
      </c>
      <c r="F11" s="81">
        <f>MAX(F4:F10)</f>
        <v>93</v>
      </c>
      <c r="G11" s="81">
        <f>MIN(G4:G10)</f>
        <v>10</v>
      </c>
      <c r="H11" s="83">
        <f>AVERAGE(H4:H10)</f>
        <v>49.285714285714285</v>
      </c>
    </row>
    <row r="12" spans="1:8" ht="15.75" x14ac:dyDescent="0.25">
      <c r="A12" s="13" t="s">
        <v>17</v>
      </c>
      <c r="B12" s="84">
        <v>1912</v>
      </c>
      <c r="C12" s="84">
        <v>1748</v>
      </c>
      <c r="D12" s="84">
        <v>1533</v>
      </c>
      <c r="E12" s="85">
        <f>D12/C12</f>
        <v>0.87700228832951943</v>
      </c>
      <c r="F12" s="84"/>
      <c r="G12" s="84"/>
      <c r="H12" s="84">
        <v>51.87</v>
      </c>
    </row>
    <row r="13" spans="1:8" x14ac:dyDescent="0.25">
      <c r="A13" s="116" t="s">
        <v>10</v>
      </c>
      <c r="B13" s="187">
        <v>1</v>
      </c>
      <c r="C13" s="187">
        <v>1</v>
      </c>
      <c r="D13" s="187">
        <v>1</v>
      </c>
      <c r="E13" s="189">
        <f>D13/C13</f>
        <v>1</v>
      </c>
      <c r="F13" s="187">
        <v>34</v>
      </c>
      <c r="G13" s="187">
        <v>34</v>
      </c>
      <c r="H13" s="162">
        <v>34</v>
      </c>
    </row>
    <row r="14" spans="1:8" x14ac:dyDescent="0.25">
      <c r="A14" s="116" t="s">
        <v>9</v>
      </c>
      <c r="B14" s="187">
        <v>4</v>
      </c>
      <c r="C14" s="162"/>
      <c r="D14" s="162"/>
      <c r="E14" s="162" t="e">
        <f>D14/C14</f>
        <v>#DIV/0!</v>
      </c>
      <c r="F14" s="162"/>
      <c r="G14" s="162"/>
      <c r="H14" s="162"/>
    </row>
    <row r="16" spans="1:8" ht="15.75" x14ac:dyDescent="0.25">
      <c r="A16" s="199" t="s">
        <v>48</v>
      </c>
      <c r="B16" s="199"/>
      <c r="C16" s="74">
        <f>C11-D11</f>
        <v>6</v>
      </c>
    </row>
    <row r="19" spans="1:10" ht="29.25" x14ac:dyDescent="0.25">
      <c r="A19" s="118" t="s">
        <v>0</v>
      </c>
      <c r="B19" s="165" t="s">
        <v>53</v>
      </c>
      <c r="C19" s="156" t="s">
        <v>54</v>
      </c>
      <c r="D19" s="156" t="s">
        <v>44</v>
      </c>
      <c r="E19" s="156" t="s">
        <v>45</v>
      </c>
      <c r="F19" s="156" t="s">
        <v>46</v>
      </c>
      <c r="G19" s="156" t="s">
        <v>30</v>
      </c>
      <c r="H19" s="156" t="s">
        <v>31</v>
      </c>
      <c r="I19" s="156" t="s">
        <v>32</v>
      </c>
    </row>
    <row r="20" spans="1:10" x14ac:dyDescent="0.25">
      <c r="A20" s="114" t="s">
        <v>15</v>
      </c>
      <c r="B20" s="121">
        <v>2</v>
      </c>
      <c r="C20" s="122">
        <v>1</v>
      </c>
      <c r="D20" s="122">
        <v>0</v>
      </c>
      <c r="E20" s="122">
        <v>3</v>
      </c>
      <c r="F20" s="122">
        <v>0</v>
      </c>
      <c r="G20" s="122">
        <v>0</v>
      </c>
      <c r="H20" s="122">
        <v>0</v>
      </c>
      <c r="I20" s="122">
        <v>1</v>
      </c>
      <c r="J20">
        <f>SUM(B20:I20)</f>
        <v>7</v>
      </c>
    </row>
    <row r="21" spans="1:10" x14ac:dyDescent="0.25">
      <c r="A21" s="114" t="s">
        <v>2</v>
      </c>
      <c r="B21" s="121">
        <v>1</v>
      </c>
      <c r="C21" s="122">
        <v>1</v>
      </c>
      <c r="D21" s="122">
        <v>0</v>
      </c>
      <c r="E21" s="122">
        <v>2</v>
      </c>
      <c r="F21" s="122">
        <v>2</v>
      </c>
      <c r="G21" s="122">
        <v>1</v>
      </c>
      <c r="H21" s="122">
        <v>0</v>
      </c>
      <c r="I21" s="122">
        <v>0</v>
      </c>
      <c r="J21">
        <f t="shared" ref="J21:J26" si="1">SUM(B21:I21)</f>
        <v>7</v>
      </c>
    </row>
    <row r="22" spans="1:10" x14ac:dyDescent="0.25">
      <c r="A22" s="114" t="s">
        <v>3</v>
      </c>
      <c r="B22" s="121">
        <v>0</v>
      </c>
      <c r="C22" s="122">
        <v>0</v>
      </c>
      <c r="D22" s="122">
        <v>1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>
        <f t="shared" si="1"/>
        <v>1</v>
      </c>
    </row>
    <row r="23" spans="1:10" x14ac:dyDescent="0.25">
      <c r="A23" s="114" t="s">
        <v>4</v>
      </c>
      <c r="B23" s="121">
        <v>1</v>
      </c>
      <c r="C23" s="122">
        <v>2</v>
      </c>
      <c r="D23" s="122">
        <v>1</v>
      </c>
      <c r="E23" s="122">
        <v>2</v>
      </c>
      <c r="F23" s="122">
        <v>3</v>
      </c>
      <c r="G23" s="122">
        <v>1</v>
      </c>
      <c r="H23" s="122">
        <v>0</v>
      </c>
      <c r="I23" s="122">
        <v>0</v>
      </c>
      <c r="J23">
        <f t="shared" si="1"/>
        <v>10</v>
      </c>
    </row>
    <row r="24" spans="1:10" x14ac:dyDescent="0.25">
      <c r="A24" s="114" t="s">
        <v>5</v>
      </c>
      <c r="B24" s="121">
        <v>1</v>
      </c>
      <c r="C24" s="122">
        <v>0</v>
      </c>
      <c r="D24" s="122">
        <v>1</v>
      </c>
      <c r="E24" s="122">
        <v>1</v>
      </c>
      <c r="F24" s="122">
        <v>1</v>
      </c>
      <c r="G24" s="122">
        <v>0</v>
      </c>
      <c r="H24" s="122">
        <v>0</v>
      </c>
      <c r="I24" s="122">
        <v>0</v>
      </c>
      <c r="J24">
        <f t="shared" si="1"/>
        <v>4</v>
      </c>
    </row>
    <row r="25" spans="1:10" x14ac:dyDescent="0.25">
      <c r="A25" s="114" t="s">
        <v>6</v>
      </c>
      <c r="B25" s="121">
        <v>0</v>
      </c>
      <c r="C25" s="122">
        <v>0</v>
      </c>
      <c r="D25" s="122">
        <v>1</v>
      </c>
      <c r="E25" s="122">
        <v>0</v>
      </c>
      <c r="F25" s="122">
        <v>0</v>
      </c>
      <c r="G25" s="122">
        <v>0</v>
      </c>
      <c r="H25" s="122">
        <v>0</v>
      </c>
      <c r="I25" s="122">
        <v>0</v>
      </c>
      <c r="J25">
        <f t="shared" si="1"/>
        <v>1</v>
      </c>
    </row>
    <row r="26" spans="1:10" x14ac:dyDescent="0.25">
      <c r="A26" s="114" t="s">
        <v>7</v>
      </c>
      <c r="B26" s="121">
        <v>1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1</v>
      </c>
      <c r="J26">
        <f t="shared" si="1"/>
        <v>2</v>
      </c>
    </row>
    <row r="27" spans="1:10" x14ac:dyDescent="0.25">
      <c r="A27" s="137" t="s">
        <v>33</v>
      </c>
      <c r="B27" s="125">
        <f t="shared" ref="B27:H27" si="2">SUM(B20:B26)</f>
        <v>6</v>
      </c>
      <c r="C27" s="126">
        <f t="shared" si="2"/>
        <v>4</v>
      </c>
      <c r="D27" s="126">
        <f t="shared" si="2"/>
        <v>4</v>
      </c>
      <c r="E27" s="126">
        <f t="shared" si="2"/>
        <v>8</v>
      </c>
      <c r="F27" s="126">
        <f t="shared" si="2"/>
        <v>6</v>
      </c>
      <c r="G27" s="126">
        <f t="shared" si="2"/>
        <v>2</v>
      </c>
      <c r="H27" s="126">
        <f t="shared" si="2"/>
        <v>0</v>
      </c>
      <c r="I27" s="126"/>
      <c r="J27" s="190">
        <f>SUM(J20:J26)</f>
        <v>32</v>
      </c>
    </row>
    <row r="28" spans="1:10" x14ac:dyDescent="0.25">
      <c r="A28" s="127"/>
      <c r="B28" s="164">
        <f>B27*100/C11</f>
        <v>18.75</v>
      </c>
      <c r="C28" s="164">
        <f>C27*100/C11</f>
        <v>12.5</v>
      </c>
      <c r="D28" s="164">
        <f>D27*100/C11</f>
        <v>12.5</v>
      </c>
      <c r="E28" s="164">
        <f>E27*100/C11</f>
        <v>25</v>
      </c>
      <c r="F28" s="164">
        <f>F27*100/C11</f>
        <v>18.75</v>
      </c>
      <c r="G28" s="164">
        <f>G27*100/C11</f>
        <v>6.25</v>
      </c>
      <c r="H28" s="164">
        <f>H27*100/C11</f>
        <v>0</v>
      </c>
      <c r="I28" s="164"/>
    </row>
  </sheetData>
  <mergeCells count="2">
    <mergeCell ref="A1:B1"/>
    <mergeCell ref="A16:B16"/>
  </mergeCells>
  <phoneticPr fontId="6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27"/>
  <sheetViews>
    <sheetView zoomScaleNormal="100" workbookViewId="0">
      <selection activeCell="F16" sqref="F16"/>
    </sheetView>
  </sheetViews>
  <sheetFormatPr defaultRowHeight="15" x14ac:dyDescent="0.25"/>
  <cols>
    <col min="1" max="2" width="15.42578125" customWidth="1"/>
    <col min="3" max="3" width="13.140625" customWidth="1"/>
    <col min="5" max="5" width="10.7109375" customWidth="1"/>
    <col min="6" max="6" width="13" customWidth="1"/>
    <col min="8" max="8" width="11.5703125" customWidth="1"/>
  </cols>
  <sheetData>
    <row r="1" spans="1:8" ht="15.75" x14ac:dyDescent="0.25">
      <c r="A1" s="198" t="s">
        <v>35</v>
      </c>
      <c r="B1" s="198"/>
      <c r="C1" s="29">
        <v>44721</v>
      </c>
      <c r="D1" s="4"/>
      <c r="E1" s="4"/>
      <c r="F1" s="29"/>
      <c r="G1" s="4"/>
      <c r="H1" s="29"/>
    </row>
    <row r="2" spans="1:8" ht="15.75" x14ac:dyDescent="0.25">
      <c r="A2" s="43" t="s">
        <v>12</v>
      </c>
      <c r="B2" s="43"/>
      <c r="C2" s="43">
        <v>42</v>
      </c>
      <c r="D2" s="5"/>
      <c r="E2" s="5"/>
      <c r="F2" s="5"/>
      <c r="G2" s="5"/>
      <c r="H2" s="5"/>
    </row>
    <row r="3" spans="1:8" ht="47.25" x14ac:dyDescent="0.25">
      <c r="A3" s="6" t="s">
        <v>0</v>
      </c>
      <c r="B3" s="6" t="s">
        <v>1</v>
      </c>
      <c r="C3" s="6" t="s">
        <v>24</v>
      </c>
      <c r="D3" s="6" t="s">
        <v>25</v>
      </c>
      <c r="E3" s="6" t="s">
        <v>26</v>
      </c>
      <c r="F3" s="6" t="s">
        <v>13</v>
      </c>
      <c r="G3" s="6" t="s">
        <v>14</v>
      </c>
      <c r="H3" s="6" t="s">
        <v>27</v>
      </c>
    </row>
    <row r="4" spans="1:8" ht="15.75" x14ac:dyDescent="0.25">
      <c r="A4" s="7" t="s">
        <v>15</v>
      </c>
      <c r="B4" s="36">
        <v>19</v>
      </c>
      <c r="C4" s="36">
        <v>19</v>
      </c>
      <c r="D4" s="36">
        <v>18</v>
      </c>
      <c r="E4" s="77">
        <f t="shared" ref="E4:E9" si="0">D4/C4</f>
        <v>0.94736842105263153</v>
      </c>
      <c r="F4" s="37">
        <v>90</v>
      </c>
      <c r="G4" s="37">
        <v>34</v>
      </c>
      <c r="H4" s="78">
        <v>62</v>
      </c>
    </row>
    <row r="5" spans="1:8" ht="15.75" x14ac:dyDescent="0.25">
      <c r="A5" s="7" t="s">
        <v>2</v>
      </c>
      <c r="B5" s="36">
        <v>23</v>
      </c>
      <c r="C5" s="36">
        <v>23</v>
      </c>
      <c r="D5" s="36">
        <v>23</v>
      </c>
      <c r="E5" s="77">
        <f t="shared" si="0"/>
        <v>1</v>
      </c>
      <c r="F5" s="37">
        <v>80</v>
      </c>
      <c r="G5" s="37">
        <v>49</v>
      </c>
      <c r="H5" s="78">
        <v>63</v>
      </c>
    </row>
    <row r="6" spans="1:8" ht="15.75" x14ac:dyDescent="0.25">
      <c r="A6" s="7" t="s">
        <v>3</v>
      </c>
      <c r="B6" s="36">
        <v>28</v>
      </c>
      <c r="C6" s="36">
        <v>27</v>
      </c>
      <c r="D6" s="36">
        <v>20</v>
      </c>
      <c r="E6" s="77">
        <f t="shared" si="0"/>
        <v>0.7407407407407407</v>
      </c>
      <c r="F6" s="37">
        <v>96</v>
      </c>
      <c r="G6" s="37">
        <v>21</v>
      </c>
      <c r="H6" s="78">
        <v>50</v>
      </c>
    </row>
    <row r="7" spans="1:8" ht="15.75" x14ac:dyDescent="0.25">
      <c r="A7" s="7" t="s">
        <v>4</v>
      </c>
      <c r="B7" s="36">
        <v>36</v>
      </c>
      <c r="C7" s="36">
        <v>35</v>
      </c>
      <c r="D7" s="36">
        <v>28</v>
      </c>
      <c r="E7" s="77">
        <f t="shared" si="0"/>
        <v>0.8</v>
      </c>
      <c r="F7" s="37">
        <v>76</v>
      </c>
      <c r="G7" s="37">
        <v>17</v>
      </c>
      <c r="H7" s="78">
        <v>53</v>
      </c>
    </row>
    <row r="8" spans="1:8" ht="15.75" x14ac:dyDescent="0.25">
      <c r="A8" s="7" t="s">
        <v>5</v>
      </c>
      <c r="B8" s="36">
        <v>13</v>
      </c>
      <c r="C8" s="36">
        <v>12</v>
      </c>
      <c r="D8" s="36">
        <v>8</v>
      </c>
      <c r="E8" s="77">
        <f t="shared" si="0"/>
        <v>0.66666666666666663</v>
      </c>
      <c r="F8" s="37">
        <v>71</v>
      </c>
      <c r="G8" s="37">
        <v>19</v>
      </c>
      <c r="H8" s="78">
        <v>47</v>
      </c>
    </row>
    <row r="9" spans="1:8" ht="15.75" x14ac:dyDescent="0.25">
      <c r="A9" s="7" t="s">
        <v>6</v>
      </c>
      <c r="B9" s="36">
        <v>11</v>
      </c>
      <c r="C9" s="36">
        <v>9</v>
      </c>
      <c r="D9" s="36">
        <v>4</v>
      </c>
      <c r="E9" s="77">
        <f t="shared" si="0"/>
        <v>0.44444444444444442</v>
      </c>
      <c r="F9" s="37">
        <v>65</v>
      </c>
      <c r="G9" s="37">
        <v>17</v>
      </c>
      <c r="H9" s="78">
        <v>42</v>
      </c>
    </row>
    <row r="10" spans="1:8" ht="15.75" x14ac:dyDescent="0.25">
      <c r="A10" s="7" t="s">
        <v>7</v>
      </c>
      <c r="B10" s="36">
        <v>9</v>
      </c>
      <c r="C10" s="36">
        <v>9</v>
      </c>
      <c r="D10" s="36">
        <v>5</v>
      </c>
      <c r="E10" s="77">
        <f>D10/C10</f>
        <v>0.55555555555555558</v>
      </c>
      <c r="F10" s="37">
        <v>92</v>
      </c>
      <c r="G10" s="37">
        <v>15</v>
      </c>
      <c r="H10" s="78">
        <v>46</v>
      </c>
    </row>
    <row r="11" spans="1:8" ht="15.75" x14ac:dyDescent="0.25">
      <c r="A11" s="11" t="s">
        <v>8</v>
      </c>
      <c r="B11" s="81">
        <f>SUM(B4:B10)</f>
        <v>139</v>
      </c>
      <c r="C11" s="81">
        <f>SUM(C4:C10)</f>
        <v>134</v>
      </c>
      <c r="D11" s="81">
        <f>SUM(D4:D10)</f>
        <v>106</v>
      </c>
      <c r="E11" s="183">
        <f>D11/C11</f>
        <v>0.79104477611940294</v>
      </c>
      <c r="F11" s="81">
        <f>MAX(F4:F10)</f>
        <v>96</v>
      </c>
      <c r="G11" s="81">
        <f>MIN(G4:G10)</f>
        <v>15</v>
      </c>
      <c r="H11" s="83">
        <f>AVERAGE(H4:H10)</f>
        <v>51.857142857142854</v>
      </c>
    </row>
    <row r="12" spans="1:8" ht="15.75" x14ac:dyDescent="0.25">
      <c r="A12" s="60" t="s">
        <v>17</v>
      </c>
      <c r="B12" s="84">
        <v>6601</v>
      </c>
      <c r="C12" s="84">
        <v>6208</v>
      </c>
      <c r="D12" s="84">
        <v>4966</v>
      </c>
      <c r="E12" s="85">
        <f>D12/C12</f>
        <v>0.79993556701030932</v>
      </c>
      <c r="F12" s="84"/>
      <c r="G12" s="84"/>
      <c r="H12" s="84">
        <v>55.52</v>
      </c>
    </row>
    <row r="13" spans="1:8" x14ac:dyDescent="0.25">
      <c r="A13" s="187" t="s">
        <v>10</v>
      </c>
      <c r="B13" s="187">
        <v>0</v>
      </c>
      <c r="C13" s="187"/>
      <c r="D13" s="189"/>
      <c r="E13" s="187" t="e">
        <f>D13/C13</f>
        <v>#DIV/0!</v>
      </c>
      <c r="F13" s="187"/>
      <c r="G13" s="162"/>
      <c r="H13" s="187"/>
    </row>
    <row r="14" spans="1:8" x14ac:dyDescent="0.25">
      <c r="A14" s="187" t="s">
        <v>9</v>
      </c>
      <c r="B14" s="187">
        <v>5</v>
      </c>
      <c r="C14" s="162"/>
      <c r="D14" s="162"/>
      <c r="E14" s="162" t="e">
        <f>D14/C14</f>
        <v>#DIV/0!</v>
      </c>
      <c r="F14" s="162"/>
      <c r="G14" s="162"/>
      <c r="H14" s="187"/>
    </row>
    <row r="15" spans="1:8" ht="15.75" x14ac:dyDescent="0.25">
      <c r="A15" s="73" t="s">
        <v>50</v>
      </c>
      <c r="B15" s="73"/>
      <c r="C15" s="74">
        <f>C11-D11</f>
        <v>28</v>
      </c>
      <c r="D15" s="38"/>
      <c r="E15" s="33"/>
    </row>
    <row r="17" spans="1:9" ht="15.75" x14ac:dyDescent="0.25">
      <c r="A17" s="200"/>
      <c r="B17" s="200"/>
      <c r="C17" s="200"/>
      <c r="D17" s="200"/>
      <c r="E17" s="200"/>
      <c r="F17" s="200"/>
      <c r="G17" s="200"/>
      <c r="H17" s="200"/>
    </row>
    <row r="18" spans="1:9" x14ac:dyDescent="0.25">
      <c r="A18" s="118" t="s">
        <v>0</v>
      </c>
      <c r="B18" s="165" t="s">
        <v>55</v>
      </c>
      <c r="C18" s="156" t="s">
        <v>56</v>
      </c>
      <c r="D18" s="156" t="s">
        <v>45</v>
      </c>
      <c r="E18" s="156" t="s">
        <v>46</v>
      </c>
      <c r="F18" s="156" t="s">
        <v>30</v>
      </c>
      <c r="G18" s="156" t="s">
        <v>31</v>
      </c>
      <c r="H18" s="156" t="s">
        <v>32</v>
      </c>
    </row>
    <row r="19" spans="1:9" x14ac:dyDescent="0.25">
      <c r="A19" s="114" t="s">
        <v>15</v>
      </c>
      <c r="B19" s="121">
        <v>1</v>
      </c>
      <c r="C19" s="122">
        <v>5</v>
      </c>
      <c r="D19" s="122">
        <v>4</v>
      </c>
      <c r="E19" s="122">
        <v>4</v>
      </c>
      <c r="F19" s="122">
        <v>2</v>
      </c>
      <c r="G19" s="122">
        <v>3</v>
      </c>
      <c r="H19" s="122">
        <v>0</v>
      </c>
      <c r="I19" s="175">
        <f>SUM(B19:H19)</f>
        <v>19</v>
      </c>
    </row>
    <row r="20" spans="1:9" x14ac:dyDescent="0.25">
      <c r="A20" s="114" t="s">
        <v>2</v>
      </c>
      <c r="B20" s="121">
        <v>0</v>
      </c>
      <c r="C20" s="122">
        <v>3</v>
      </c>
      <c r="D20" s="122">
        <v>4</v>
      </c>
      <c r="E20" s="122">
        <v>13</v>
      </c>
      <c r="F20" s="122">
        <v>3</v>
      </c>
      <c r="G20" s="122">
        <v>0</v>
      </c>
      <c r="H20" s="122">
        <v>0</v>
      </c>
      <c r="I20" s="175">
        <f t="shared" ref="I20:I26" si="1">SUM(B20:H20)</f>
        <v>23</v>
      </c>
    </row>
    <row r="21" spans="1:9" x14ac:dyDescent="0.25">
      <c r="A21" s="114" t="s">
        <v>3</v>
      </c>
      <c r="B21" s="121">
        <v>7</v>
      </c>
      <c r="C21" s="122">
        <v>9</v>
      </c>
      <c r="D21" s="122">
        <v>4</v>
      </c>
      <c r="E21" s="122">
        <v>5</v>
      </c>
      <c r="F21" s="122">
        <v>1</v>
      </c>
      <c r="G21" s="122">
        <v>0</v>
      </c>
      <c r="H21" s="122">
        <v>1</v>
      </c>
      <c r="I21" s="175">
        <f t="shared" si="1"/>
        <v>27</v>
      </c>
    </row>
    <row r="22" spans="1:9" x14ac:dyDescent="0.25">
      <c r="A22" s="114" t="s">
        <v>4</v>
      </c>
      <c r="B22" s="121">
        <v>7</v>
      </c>
      <c r="C22" s="122">
        <v>7</v>
      </c>
      <c r="D22" s="122">
        <v>9</v>
      </c>
      <c r="E22" s="122">
        <v>8</v>
      </c>
      <c r="F22" s="122">
        <v>4</v>
      </c>
      <c r="G22" s="122">
        <v>0</v>
      </c>
      <c r="H22" s="122">
        <v>0</v>
      </c>
      <c r="I22" s="175">
        <f t="shared" si="1"/>
        <v>35</v>
      </c>
    </row>
    <row r="23" spans="1:9" x14ac:dyDescent="0.25">
      <c r="A23" s="114" t="s">
        <v>5</v>
      </c>
      <c r="B23" s="121">
        <v>4</v>
      </c>
      <c r="C23" s="122">
        <v>3</v>
      </c>
      <c r="D23" s="122">
        <v>1</v>
      </c>
      <c r="E23" s="122">
        <v>3</v>
      </c>
      <c r="F23" s="122">
        <v>1</v>
      </c>
      <c r="G23" s="122">
        <v>0</v>
      </c>
      <c r="H23" s="122">
        <v>0</v>
      </c>
      <c r="I23" s="175">
        <f t="shared" si="1"/>
        <v>12</v>
      </c>
    </row>
    <row r="24" spans="1:9" x14ac:dyDescent="0.25">
      <c r="A24" s="114" t="s">
        <v>6</v>
      </c>
      <c r="B24" s="121">
        <v>5</v>
      </c>
      <c r="C24" s="122">
        <v>2</v>
      </c>
      <c r="D24" s="122">
        <v>1</v>
      </c>
      <c r="E24" s="122">
        <v>1</v>
      </c>
      <c r="F24" s="122">
        <v>0</v>
      </c>
      <c r="G24" s="122">
        <v>0</v>
      </c>
      <c r="H24" s="122">
        <v>0</v>
      </c>
      <c r="I24" s="175">
        <f t="shared" si="1"/>
        <v>9</v>
      </c>
    </row>
    <row r="25" spans="1:9" x14ac:dyDescent="0.25">
      <c r="A25" s="114" t="s">
        <v>7</v>
      </c>
      <c r="B25" s="121">
        <v>4</v>
      </c>
      <c r="C25" s="122">
        <v>2</v>
      </c>
      <c r="D25" s="122">
        <v>1</v>
      </c>
      <c r="E25" s="122">
        <v>0</v>
      </c>
      <c r="F25" s="122">
        <v>1</v>
      </c>
      <c r="G25" s="122">
        <v>0</v>
      </c>
      <c r="H25" s="122">
        <v>1</v>
      </c>
      <c r="I25" s="175">
        <f t="shared" si="1"/>
        <v>9</v>
      </c>
    </row>
    <row r="26" spans="1:9" x14ac:dyDescent="0.25">
      <c r="A26" s="137" t="s">
        <v>33</v>
      </c>
      <c r="B26" s="125">
        <f>SUM(B19:B25)</f>
        <v>28</v>
      </c>
      <c r="C26" s="126">
        <f>SUM(C19:C25)</f>
        <v>31</v>
      </c>
      <c r="D26" s="126">
        <f t="shared" ref="D26:H26" si="2">SUM(D19:D25)</f>
        <v>24</v>
      </c>
      <c r="E26" s="126">
        <f t="shared" si="2"/>
        <v>34</v>
      </c>
      <c r="F26" s="126">
        <f t="shared" si="2"/>
        <v>12</v>
      </c>
      <c r="G26" s="126">
        <f t="shared" si="2"/>
        <v>3</v>
      </c>
      <c r="H26" s="126">
        <f t="shared" si="2"/>
        <v>2</v>
      </c>
      <c r="I26" s="175">
        <f t="shared" si="1"/>
        <v>134</v>
      </c>
    </row>
    <row r="27" spans="1:9" x14ac:dyDescent="0.25">
      <c r="A27" s="127"/>
      <c r="B27" s="164">
        <f>B26*100/C11</f>
        <v>20.895522388059703</v>
      </c>
      <c r="C27" s="164">
        <f>C26*100/C11</f>
        <v>23.134328358208954</v>
      </c>
      <c r="D27" s="164">
        <f>D26*100/C11</f>
        <v>17.910447761194028</v>
      </c>
      <c r="E27" s="164">
        <f>E26*100/C11</f>
        <v>25.373134328358208</v>
      </c>
      <c r="F27" s="164">
        <f>F26*100/C11</f>
        <v>8.9552238805970141</v>
      </c>
      <c r="G27" s="164">
        <f>G26*100/C11</f>
        <v>2.2388059701492535</v>
      </c>
      <c r="H27" s="164">
        <f>H26*100/C11</f>
        <v>1.4925373134328359</v>
      </c>
    </row>
  </sheetData>
  <mergeCells count="2">
    <mergeCell ref="A17:H17"/>
    <mergeCell ref="A1:B1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химия</vt:lpstr>
      <vt:lpstr>география</vt:lpstr>
      <vt:lpstr>литература</vt:lpstr>
      <vt:lpstr>русский язык</vt:lpstr>
      <vt:lpstr>математика П </vt:lpstr>
      <vt:lpstr>математика Б</vt:lpstr>
      <vt:lpstr>физика</vt:lpstr>
      <vt:lpstr>история</vt:lpstr>
      <vt:lpstr>общество</vt:lpstr>
      <vt:lpstr>биология</vt:lpstr>
      <vt:lpstr>англ.язык</vt:lpstr>
      <vt:lpstr>ИКТ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Asya</dc:creator>
  <cp:lastModifiedBy>Asya</cp:lastModifiedBy>
  <dcterms:created xsi:type="dcterms:W3CDTF">2018-06-14T02:37:52Z</dcterms:created>
  <dcterms:modified xsi:type="dcterms:W3CDTF">2022-07-13T00:53:55Z</dcterms:modified>
</cp:coreProperties>
</file>