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Базы ЕГЭ\Desktop\Статистика ЕГЭ 2021\"/>
    </mc:Choice>
  </mc:AlternateContent>
  <bookViews>
    <workbookView xWindow="0" yWindow="0" windowWidth="24000" windowHeight="10725" tabRatio="630" firstSheet="5" activeTab="10"/>
  </bookViews>
  <sheets>
    <sheet name="ИКТ21" sheetId="2" r:id="rId1"/>
    <sheet name="география21" sheetId="3" r:id="rId2"/>
    <sheet name="литература21" sheetId="10" r:id="rId3"/>
    <sheet name="русский язык21" sheetId="8" r:id="rId4"/>
    <sheet name="математика П 21" sheetId="4" r:id="rId5"/>
    <sheet name="физика21" sheetId="13" r:id="rId6"/>
    <sheet name="история21" sheetId="5" r:id="rId7"/>
    <sheet name="химия21" sheetId="6" r:id="rId8"/>
    <sheet name="обществознание21" sheetId="7" r:id="rId9"/>
    <sheet name="биология21" sheetId="9" r:id="rId10"/>
    <sheet name="англ.язык21" sheetId="11" r:id="rId11"/>
  </sheets>
  <calcPr calcId="152511"/>
</workbook>
</file>

<file path=xl/calcChain.xml><?xml version="1.0" encoding="utf-8"?>
<calcChain xmlns="http://schemas.openxmlformats.org/spreadsheetml/2006/main">
  <c r="G11" i="2" l="1"/>
  <c r="F11" i="2"/>
  <c r="B11" i="2"/>
  <c r="E4" i="2"/>
  <c r="E5" i="2"/>
  <c r="E6" i="2"/>
  <c r="E7" i="2"/>
  <c r="E8" i="2"/>
  <c r="E9" i="2"/>
  <c r="E10" i="2"/>
  <c r="B28" i="9" l="1"/>
  <c r="E14" i="5" l="1"/>
  <c r="C28" i="4" l="1"/>
  <c r="D28" i="4"/>
  <c r="E28" i="4"/>
  <c r="F28" i="4"/>
  <c r="G28" i="4"/>
  <c r="H28" i="4"/>
  <c r="I28" i="4"/>
  <c r="J28" i="4"/>
  <c r="B28" i="4"/>
  <c r="I28" i="8" l="1"/>
  <c r="I27" i="6" l="1"/>
  <c r="B26" i="10" l="1"/>
  <c r="E8" i="10"/>
  <c r="E9" i="10"/>
  <c r="E10" i="10"/>
  <c r="B26" i="3"/>
  <c r="E4" i="3"/>
  <c r="E7" i="3"/>
  <c r="E8" i="3"/>
  <c r="E9" i="3"/>
  <c r="E10" i="3"/>
  <c r="I26" i="10" l="1"/>
  <c r="H26" i="10"/>
  <c r="G26" i="10"/>
  <c r="F26" i="10"/>
  <c r="E26" i="10"/>
  <c r="D26" i="10"/>
  <c r="C26" i="10"/>
  <c r="I26" i="3"/>
  <c r="H26" i="3"/>
  <c r="G26" i="3"/>
  <c r="F26" i="3"/>
  <c r="E26" i="3"/>
  <c r="D26" i="3"/>
  <c r="C26" i="3"/>
  <c r="I26" i="2"/>
  <c r="H26" i="2"/>
  <c r="G26" i="2"/>
  <c r="F26" i="2"/>
  <c r="E26" i="2"/>
  <c r="D26" i="2"/>
  <c r="C26" i="2"/>
  <c r="N31" i="13" l="1"/>
  <c r="O31" i="13"/>
  <c r="P31" i="13"/>
  <c r="Q31" i="13"/>
  <c r="R31" i="13"/>
  <c r="S31" i="13"/>
  <c r="T31" i="13"/>
  <c r="U31" i="13"/>
  <c r="M31" i="13"/>
  <c r="N25" i="13"/>
  <c r="O25" i="13"/>
  <c r="P25" i="13"/>
  <c r="Q25" i="13"/>
  <c r="R25" i="13"/>
  <c r="S25" i="13"/>
  <c r="T25" i="13"/>
  <c r="U25" i="13"/>
  <c r="M25" i="13"/>
  <c r="H12" i="8" l="1"/>
  <c r="H11" i="13"/>
  <c r="H12" i="4"/>
  <c r="B11" i="13" l="1"/>
  <c r="B11" i="11" l="1"/>
  <c r="B27" i="11" s="1"/>
  <c r="E9" i="11"/>
  <c r="I26" i="11"/>
  <c r="J26" i="11"/>
  <c r="B26" i="11"/>
  <c r="F26" i="11"/>
  <c r="C26" i="11"/>
  <c r="D26" i="11"/>
  <c r="E26" i="11"/>
  <c r="G26" i="11"/>
  <c r="H26" i="11"/>
  <c r="B11" i="7"/>
  <c r="B11" i="9"/>
  <c r="B29" i="9" s="1"/>
  <c r="E9" i="6" l="1"/>
  <c r="G11" i="3" l="1"/>
  <c r="E12" i="3"/>
  <c r="H11" i="2"/>
  <c r="B11" i="10"/>
  <c r="E12" i="2" l="1"/>
  <c r="E15" i="4" l="1"/>
  <c r="E12" i="11"/>
  <c r="E13" i="11"/>
  <c r="E12" i="10"/>
  <c r="E13" i="2"/>
  <c r="E13" i="13"/>
  <c r="E14" i="13"/>
  <c r="E14" i="10"/>
  <c r="G11" i="6"/>
  <c r="F11" i="6"/>
  <c r="D12" i="4"/>
  <c r="C12" i="4"/>
  <c r="E5" i="3"/>
  <c r="B11" i="6"/>
  <c r="C11" i="9"/>
  <c r="C29" i="9" s="1"/>
  <c r="H11" i="11"/>
  <c r="E14" i="9"/>
  <c r="H11" i="9"/>
  <c r="E13" i="7"/>
  <c r="E14" i="7"/>
  <c r="E14" i="8"/>
  <c r="E15" i="8"/>
  <c r="E14" i="6"/>
  <c r="H11" i="5"/>
  <c r="H11" i="6"/>
  <c r="G12" i="8"/>
  <c r="F11" i="5"/>
  <c r="G11" i="5"/>
  <c r="F12" i="4"/>
  <c r="G12" i="4"/>
  <c r="E13" i="5"/>
  <c r="I26" i="13"/>
  <c r="H26" i="13"/>
  <c r="G26" i="13"/>
  <c r="F26" i="13"/>
  <c r="E26" i="13"/>
  <c r="D26" i="13"/>
  <c r="C26" i="13"/>
  <c r="E12" i="13"/>
  <c r="G11" i="13"/>
  <c r="F11" i="13"/>
  <c r="D11" i="13"/>
  <c r="C11" i="13"/>
  <c r="E10" i="13"/>
  <c r="E9" i="13"/>
  <c r="E8" i="13"/>
  <c r="E7" i="13"/>
  <c r="E6" i="13"/>
  <c r="E5" i="13"/>
  <c r="E4" i="13"/>
  <c r="E6" i="11"/>
  <c r="E7" i="11"/>
  <c r="E8" i="11"/>
  <c r="E10" i="11"/>
  <c r="G11" i="11"/>
  <c r="F11" i="11"/>
  <c r="D11" i="11"/>
  <c r="F27" i="11" s="1"/>
  <c r="C11" i="11"/>
  <c r="E5" i="11"/>
  <c r="E4" i="11"/>
  <c r="C12" i="8"/>
  <c r="E12" i="9"/>
  <c r="C11" i="10"/>
  <c r="D11" i="10"/>
  <c r="F11" i="10"/>
  <c r="G11" i="10"/>
  <c r="E7" i="10"/>
  <c r="E6" i="10"/>
  <c r="E5" i="10"/>
  <c r="E4" i="10"/>
  <c r="D28" i="9"/>
  <c r="E28" i="9"/>
  <c r="F28" i="9"/>
  <c r="G28" i="9"/>
  <c r="H28" i="9"/>
  <c r="I28" i="9"/>
  <c r="C28" i="9"/>
  <c r="E13" i="9"/>
  <c r="G11" i="9"/>
  <c r="F11" i="9"/>
  <c r="D11" i="9"/>
  <c r="E10" i="9"/>
  <c r="E9" i="9"/>
  <c r="E8" i="9"/>
  <c r="E7" i="9"/>
  <c r="E6" i="9"/>
  <c r="E5" i="9"/>
  <c r="E4" i="9"/>
  <c r="F26" i="7"/>
  <c r="G26" i="7"/>
  <c r="H26" i="7"/>
  <c r="E26" i="7"/>
  <c r="C26" i="7"/>
  <c r="D26" i="7"/>
  <c r="B26" i="7"/>
  <c r="E10" i="7"/>
  <c r="E12" i="7"/>
  <c r="H11" i="7"/>
  <c r="G11" i="7"/>
  <c r="F11" i="7"/>
  <c r="D11" i="7"/>
  <c r="C11" i="7"/>
  <c r="E4" i="6"/>
  <c r="E5" i="6"/>
  <c r="F12" i="8"/>
  <c r="C28" i="8"/>
  <c r="D28" i="8"/>
  <c r="E28" i="8"/>
  <c r="F28" i="8"/>
  <c r="G28" i="8"/>
  <c r="H28" i="8"/>
  <c r="B28" i="8"/>
  <c r="H27" i="5"/>
  <c r="F27" i="5"/>
  <c r="G27" i="5"/>
  <c r="E27" i="5"/>
  <c r="C27" i="5"/>
  <c r="D27" i="5"/>
  <c r="B27" i="5"/>
  <c r="C11" i="5"/>
  <c r="D11" i="5"/>
  <c r="B11" i="5"/>
  <c r="C11" i="6"/>
  <c r="D11" i="6"/>
  <c r="C11" i="2"/>
  <c r="D11" i="2"/>
  <c r="E13" i="8"/>
  <c r="D12" i="8"/>
  <c r="I29" i="8" s="1"/>
  <c r="B12" i="8"/>
  <c r="E11" i="8"/>
  <c r="E10" i="8"/>
  <c r="E9" i="8"/>
  <c r="E8" i="8"/>
  <c r="E7" i="8"/>
  <c r="E6" i="8"/>
  <c r="E5" i="8"/>
  <c r="H27" i="6"/>
  <c r="G27" i="6"/>
  <c r="F27" i="6"/>
  <c r="E27" i="6"/>
  <c r="D27" i="6"/>
  <c r="C27" i="6"/>
  <c r="B27" i="6"/>
  <c r="E9" i="7"/>
  <c r="E8" i="7"/>
  <c r="E7" i="7"/>
  <c r="E6" i="7"/>
  <c r="E5" i="7"/>
  <c r="E4" i="7"/>
  <c r="B12" i="4"/>
  <c r="C11" i="3"/>
  <c r="D11" i="3"/>
  <c r="B11" i="3"/>
  <c r="E4" i="5"/>
  <c r="E12" i="6"/>
  <c r="E13" i="6"/>
  <c r="E10" i="6"/>
  <c r="E8" i="6"/>
  <c r="E7" i="6"/>
  <c r="E6" i="6"/>
  <c r="E12" i="5"/>
  <c r="E10" i="5"/>
  <c r="E9" i="5"/>
  <c r="E8" i="5"/>
  <c r="E7" i="5"/>
  <c r="E6" i="5"/>
  <c r="E5" i="5"/>
  <c r="E14" i="4"/>
  <c r="E13" i="4"/>
  <c r="E11" i="4"/>
  <c r="E10" i="4"/>
  <c r="E9" i="4"/>
  <c r="E8" i="4"/>
  <c r="E7" i="4"/>
  <c r="E6" i="4"/>
  <c r="E5" i="4"/>
  <c r="F11" i="3"/>
  <c r="E6" i="3"/>
  <c r="E14" i="2"/>
  <c r="F27" i="2" l="1"/>
  <c r="I27" i="2"/>
  <c r="G27" i="2"/>
  <c r="C27" i="2"/>
  <c r="E27" i="2"/>
  <c r="D27" i="2"/>
  <c r="H27" i="2"/>
  <c r="B29" i="4"/>
  <c r="C29" i="4"/>
  <c r="I27" i="10"/>
  <c r="G27" i="10"/>
  <c r="F27" i="10"/>
  <c r="E27" i="10"/>
  <c r="D27" i="10"/>
  <c r="C27" i="10"/>
  <c r="H27" i="10"/>
  <c r="C15" i="3"/>
  <c r="I27" i="3"/>
  <c r="F27" i="3"/>
  <c r="G27" i="3"/>
  <c r="D27" i="3"/>
  <c r="E27" i="3"/>
  <c r="H27" i="3"/>
  <c r="C27" i="3"/>
  <c r="C14" i="11"/>
  <c r="H27" i="11"/>
  <c r="J27" i="11"/>
  <c r="I27" i="11"/>
  <c r="E27" i="11"/>
  <c r="C27" i="11"/>
  <c r="G27" i="11"/>
  <c r="I29" i="9"/>
  <c r="G29" i="9"/>
  <c r="E29" i="9"/>
  <c r="E11" i="7"/>
  <c r="F27" i="7"/>
  <c r="G28" i="6"/>
  <c r="C28" i="6"/>
  <c r="B28" i="6"/>
  <c r="E28" i="6"/>
  <c r="F28" i="5"/>
  <c r="C27" i="13"/>
  <c r="H27" i="13"/>
  <c r="I27" i="13"/>
  <c r="E28" i="5"/>
  <c r="D28" i="5"/>
  <c r="G28" i="5"/>
  <c r="C15" i="6"/>
  <c r="F28" i="6"/>
  <c r="C15" i="2"/>
  <c r="G27" i="13"/>
  <c r="C15" i="9"/>
  <c r="H28" i="6"/>
  <c r="B28" i="5"/>
  <c r="F27" i="13"/>
  <c r="E11" i="3"/>
  <c r="D28" i="6"/>
  <c r="E11" i="6"/>
  <c r="B27" i="7"/>
  <c r="D27" i="7"/>
  <c r="G27" i="7"/>
  <c r="D27" i="11"/>
  <c r="C15" i="13"/>
  <c r="H11" i="10"/>
  <c r="J29" i="4"/>
  <c r="I29" i="4"/>
  <c r="E12" i="4"/>
  <c r="C16" i="4"/>
  <c r="D29" i="4"/>
  <c r="E29" i="4"/>
  <c r="F29" i="4"/>
  <c r="H29" i="4"/>
  <c r="G29" i="8"/>
  <c r="D29" i="8"/>
  <c r="B29" i="8"/>
  <c r="C29" i="8"/>
  <c r="E12" i="8"/>
  <c r="E29" i="8"/>
  <c r="E11" i="10"/>
  <c r="C15" i="10"/>
  <c r="H11" i="3"/>
  <c r="G29" i="4"/>
  <c r="C16" i="8"/>
  <c r="H28" i="5"/>
  <c r="H29" i="8"/>
  <c r="F29" i="8"/>
  <c r="E27" i="7"/>
  <c r="E11" i="9"/>
  <c r="H29" i="9"/>
  <c r="F29" i="9"/>
  <c r="D29" i="9"/>
  <c r="E11" i="11"/>
  <c r="D27" i="13"/>
  <c r="E27" i="13"/>
  <c r="E11" i="2"/>
  <c r="C27" i="7"/>
  <c r="E11" i="13"/>
  <c r="E11" i="5"/>
  <c r="C16" i="5"/>
  <c r="C28" i="5"/>
  <c r="C15" i="7"/>
  <c r="H27" i="7"/>
</calcChain>
</file>

<file path=xl/sharedStrings.xml><?xml version="1.0" encoding="utf-8"?>
<sst xmlns="http://schemas.openxmlformats.org/spreadsheetml/2006/main" count="465" uniqueCount="87">
  <si>
    <t>ОУ</t>
  </si>
  <si>
    <t>РИС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</si>
  <si>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</si>
  <si>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</si>
  <si>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</si>
  <si>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</si>
  <si>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</si>
  <si>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</si>
  <si>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</si>
  <si>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ВПЛ</t>
  </si>
  <si>
    <t>СПО</t>
  </si>
  <si>
    <t>Информатика и ИКТ</t>
  </si>
  <si>
    <t>порог</t>
  </si>
  <si>
    <t>максимальный балл</t>
  </si>
  <si>
    <t>минимальный балл</t>
  </si>
  <si>
    <t>Гимназия №1</t>
  </si>
  <si>
    <t>всего по городу</t>
  </si>
  <si>
    <t>по области</t>
  </si>
  <si>
    <t>количество "2"</t>
  </si>
  <si>
    <t>средний тестовый балл</t>
  </si>
  <si>
    <t>прошли порог %</t>
  </si>
  <si>
    <t>прошли порог</t>
  </si>
  <si>
    <t>всего сдавали</t>
  </si>
  <si>
    <t>08-География</t>
  </si>
  <si>
    <t>Математика П</t>
  </si>
  <si>
    <t>Всего сдавали</t>
  </si>
  <si>
    <t>Прошли порог</t>
  </si>
  <si>
    <t>Прошли порог %</t>
  </si>
  <si>
    <t>Средний тестовый балл</t>
  </si>
  <si>
    <t>04-Химия</t>
  </si>
  <si>
    <t>07-История</t>
  </si>
  <si>
    <t>кол-во "2" город</t>
  </si>
  <si>
    <t>71-80</t>
  </si>
  <si>
    <t>81-90</t>
  </si>
  <si>
    <t>91-100</t>
  </si>
  <si>
    <t>по ОУ</t>
  </si>
  <si>
    <t>итого</t>
  </si>
  <si>
    <t xml:space="preserve">Обществознание </t>
  </si>
  <si>
    <t>Русский язык</t>
  </si>
  <si>
    <t>Биология</t>
  </si>
  <si>
    <t>Литература</t>
  </si>
  <si>
    <t xml:space="preserve">Английский язык </t>
  </si>
  <si>
    <t>Физика</t>
  </si>
  <si>
    <t>36-40</t>
  </si>
  <si>
    <t>27-30</t>
  </si>
  <si>
    <t>31-40</t>
  </si>
  <si>
    <t>41-50</t>
  </si>
  <si>
    <t>51-60</t>
  </si>
  <si>
    <t>61-70</t>
  </si>
  <si>
    <t>% по городу</t>
  </si>
  <si>
    <t>не прош.порог по ОУ</t>
  </si>
  <si>
    <t>не прошли порог по ОУ</t>
  </si>
  <si>
    <t>не прошли порог о ОУ</t>
  </si>
  <si>
    <t>в РИС</t>
  </si>
  <si>
    <t>менее 36</t>
  </si>
  <si>
    <t>меньше 32</t>
  </si>
  <si>
    <t>32-40</t>
  </si>
  <si>
    <t>мен. 42</t>
  </si>
  <si>
    <t>42-50</t>
  </si>
  <si>
    <t>мен.36</t>
  </si>
  <si>
    <t>Менее 22</t>
  </si>
  <si>
    <t>22-30</t>
  </si>
  <si>
    <t>физика</t>
  </si>
  <si>
    <t>Химия</t>
  </si>
  <si>
    <t>география</t>
  </si>
  <si>
    <t>обществознание</t>
  </si>
  <si>
    <t>История</t>
  </si>
  <si>
    <t>англ. язык</t>
  </si>
  <si>
    <t>Повышенный уровень подготовки</t>
  </si>
  <si>
    <t>60-70 баллов</t>
  </si>
  <si>
    <t>чел.</t>
  </si>
  <si>
    <t>%</t>
  </si>
  <si>
    <t>71-80 баллов</t>
  </si>
  <si>
    <t>чел</t>
  </si>
  <si>
    <t>Высокий уровень подготовки</t>
  </si>
  <si>
    <t>81-90 баллов</t>
  </si>
  <si>
    <t>91-100 баллов</t>
  </si>
  <si>
    <t>60-70</t>
  </si>
  <si>
    <t>на 28.06</t>
  </si>
  <si>
    <t>% от кол-ва сдававших</t>
  </si>
  <si>
    <t>Н/Д</t>
  </si>
  <si>
    <t>до 24</t>
  </si>
  <si>
    <t>25-40</t>
  </si>
  <si>
    <t>до 27</t>
  </si>
  <si>
    <t>не прошли порог</t>
  </si>
  <si>
    <t>% ПО городу</t>
  </si>
  <si>
    <t>Не прошли порог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</si>
</sst>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&quot;р.&quot;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3" fillId="2" borderId="1" xfId="0" applyFon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9" fontId="5" fillId="0" borderId="1" xfId="0" applyNumberFormat="1" applyFont="1" applyFill="1" applyBorder="1"/>
    <xf numFmtId="2" fontId="5" fillId="0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9" fontId="3" fillId="2" borderId="1" xfId="0" applyNumberFormat="1" applyFont="1" applyFill="1" applyBorder="1"/>
    <xf numFmtId="2" fontId="5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/>
    <xf numFmtId="9" fontId="5" fillId="3" borderId="1" xfId="0" applyNumberFormat="1" applyFont="1" applyFill="1" applyBorder="1"/>
    <xf numFmtId="2" fontId="5" fillId="3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0" fontId="3" fillId="0" borderId="1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9" fontId="5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5" fillId="4" borderId="1" xfId="0" applyFont="1" applyFill="1" applyBorder="1"/>
    <xf numFmtId="9" fontId="5" fillId="4" borderId="1" xfId="0" applyNumberFormat="1" applyFont="1" applyFill="1" applyBorder="1"/>
    <xf numFmtId="2" fontId="5" fillId="4" borderId="1" xfId="0" applyNumberFormat="1" applyFont="1" applyFill="1" applyBorder="1"/>
    <xf numFmtId="10" fontId="3" fillId="2" borderId="1" xfId="0" applyNumberFormat="1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0" fontId="3" fillId="4" borderId="1" xfId="0" applyNumberFormat="1" applyFont="1" applyFill="1" applyBorder="1"/>
    <xf numFmtId="14" fontId="4" fillId="0" borderId="0" xfId="0" applyNumberFormat="1" applyFont="1" applyAlignment="1"/>
    <xf numFmtId="0" fontId="5" fillId="4" borderId="1" xfId="0" applyFont="1" applyFill="1" applyBorder="1" applyAlignment="1">
      <alignment horizontal="left"/>
    </xf>
    <xf numFmtId="9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4" fontId="5" fillId="0" borderId="0" xfId="0" applyNumberFormat="1" applyFont="1" applyFill="1"/>
    <xf numFmtId="14" fontId="4" fillId="0" borderId="0" xfId="0" applyNumberFormat="1" applyFont="1" applyFill="1"/>
    <xf numFmtId="2" fontId="3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14" fontId="5" fillId="0" borderId="0" xfId="0" applyNumberFormat="1" applyFont="1" applyFill="1" applyAlignment="1"/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9" fontId="3" fillId="0" borderId="0" xfId="0" applyNumberFormat="1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5" fillId="6" borderId="1" xfId="0" applyFont="1" applyFill="1" applyBorder="1"/>
    <xf numFmtId="2" fontId="5" fillId="6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5" fillId="7" borderId="1" xfId="0" applyNumberFormat="1" applyFont="1" applyFill="1" applyBorder="1"/>
    <xf numFmtId="0" fontId="5" fillId="2" borderId="0" xfId="0" applyFont="1" applyFill="1" applyAlignment="1"/>
    <xf numFmtId="14" fontId="5" fillId="0" borderId="0" xfId="0" applyNumberFormat="1" applyFont="1" applyAlignment="1"/>
    <xf numFmtId="9" fontId="5" fillId="0" borderId="0" xfId="0" applyNumberFormat="1" applyFont="1" applyFill="1" applyBorder="1"/>
    <xf numFmtId="10" fontId="3" fillId="0" borderId="0" xfId="0" applyNumberFormat="1" applyFont="1" applyFill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" fontId="1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5" fillId="4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2" fontId="3" fillId="0" borderId="1" xfId="0" applyNumberFormat="1" applyFont="1" applyFill="1" applyBorder="1"/>
    <xf numFmtId="0" fontId="5" fillId="8" borderId="0" xfId="0" applyFont="1" applyFill="1"/>
    <xf numFmtId="0" fontId="5" fillId="5" borderId="0" xfId="0" applyFont="1" applyFill="1"/>
    <xf numFmtId="10" fontId="5" fillId="3" borderId="1" xfId="0" applyNumberFormat="1" applyFont="1" applyFill="1" applyBorder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5" fillId="4" borderId="1" xfId="0" applyFont="1" applyFill="1" applyBorder="1" applyAlignment="1">
      <alignment horizontal="right"/>
    </xf>
    <xf numFmtId="2" fontId="5" fillId="10" borderId="1" xfId="0" applyNumberFormat="1" applyFont="1" applyFill="1" applyBorder="1"/>
    <xf numFmtId="0" fontId="0" fillId="0" borderId="1" xfId="0" applyFill="1" applyBorder="1"/>
    <xf numFmtId="0" fontId="5" fillId="11" borderId="1" xfId="0" applyFont="1" applyFill="1" applyBorder="1"/>
    <xf numFmtId="9" fontId="5" fillId="11" borderId="1" xfId="0" applyNumberFormat="1" applyFont="1" applyFill="1" applyBorder="1"/>
    <xf numFmtId="0" fontId="9" fillId="0" borderId="1" xfId="0" applyFont="1" applyBorder="1"/>
    <xf numFmtId="0" fontId="10" fillId="0" borderId="1" xfId="0" applyFont="1" applyBorder="1"/>
    <xf numFmtId="0" fontId="5" fillId="12" borderId="1" xfId="0" applyFont="1" applyFill="1" applyBorder="1"/>
    <xf numFmtId="2" fontId="5" fillId="12" borderId="1" xfId="0" applyNumberFormat="1" applyFont="1" applyFill="1" applyBorder="1"/>
    <xf numFmtId="0" fontId="3" fillId="11" borderId="0" xfId="0" applyFont="1" applyFill="1" applyBorder="1" applyAlignment="1">
      <alignment wrapText="1"/>
    </xf>
    <xf numFmtId="0" fontId="1" fillId="11" borderId="0" xfId="0" applyFont="1" applyFill="1" applyBorder="1" applyAlignment="1">
      <alignment horizontal="center"/>
    </xf>
    <xf numFmtId="0" fontId="5" fillId="11" borderId="0" xfId="0" applyFont="1" applyFill="1" applyBorder="1"/>
    <xf numFmtId="0" fontId="3" fillId="11" borderId="0" xfId="0" applyFont="1" applyFill="1" applyBorder="1"/>
    <xf numFmtId="0" fontId="2" fillId="11" borderId="0" xfId="0" applyFont="1" applyFill="1" applyBorder="1" applyAlignment="1">
      <alignment horizontal="center"/>
    </xf>
    <xf numFmtId="0" fontId="4" fillId="11" borderId="0" xfId="0" applyFont="1" applyFill="1" applyBorder="1"/>
    <xf numFmtId="2" fontId="1" fillId="0" borderId="1" xfId="0" applyNumberFormat="1" applyFont="1" applyBorder="1" applyAlignment="1">
      <alignment horizontal="center"/>
    </xf>
    <xf numFmtId="0" fontId="11" fillId="0" borderId="0" xfId="0" applyFont="1" applyFill="1"/>
    <xf numFmtId="0" fontId="3" fillId="5" borderId="0" xfId="0" applyFont="1" applyFill="1"/>
    <xf numFmtId="2" fontId="5" fillId="11" borderId="1" xfId="0" applyNumberFormat="1" applyFont="1" applyFill="1" applyBorder="1"/>
    <xf numFmtId="0" fontId="5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3" fillId="13" borderId="1" xfId="0" applyFont="1" applyFill="1" applyBorder="1"/>
    <xf numFmtId="9" fontId="3" fillId="13" borderId="1" xfId="0" applyNumberFormat="1" applyFont="1" applyFill="1" applyBorder="1"/>
    <xf numFmtId="2" fontId="3" fillId="13" borderId="1" xfId="0" applyNumberFormat="1" applyFont="1" applyFill="1" applyBorder="1"/>
    <xf numFmtId="9" fontId="3" fillId="11" borderId="1" xfId="0" applyNumberFormat="1" applyFont="1" applyFill="1" applyBorder="1"/>
    <xf numFmtId="0" fontId="3" fillId="14" borderId="1" xfId="0" applyFont="1" applyFill="1" applyBorder="1" applyAlignment="1">
      <alignment horizontal="right"/>
    </xf>
    <xf numFmtId="0" fontId="3" fillId="14" borderId="1" xfId="0" applyFont="1" applyFill="1" applyBorder="1"/>
    <xf numFmtId="10" fontId="3" fillId="14" borderId="1" xfId="0" applyNumberFormat="1" applyFont="1" applyFill="1" applyBorder="1"/>
    <xf numFmtId="2" fontId="3" fillId="14" borderId="1" xfId="0" applyNumberFormat="1" applyFont="1" applyFill="1" applyBorder="1"/>
    <xf numFmtId="0" fontId="3" fillId="15" borderId="1" xfId="0" applyFont="1" applyFill="1" applyBorder="1" applyAlignment="1">
      <alignment horizontal="right"/>
    </xf>
    <xf numFmtId="0" fontId="3" fillId="15" borderId="1" xfId="0" applyFont="1" applyFill="1" applyBorder="1"/>
    <xf numFmtId="10" fontId="3" fillId="15" borderId="1" xfId="0" applyNumberFormat="1" applyFont="1" applyFill="1" applyBorder="1"/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18" borderId="1" xfId="0" applyFont="1" applyFill="1" applyBorder="1" applyAlignment="1">
      <alignment horizontal="right"/>
    </xf>
    <xf numFmtId="0" fontId="3" fillId="18" borderId="1" xfId="0" applyFont="1" applyFill="1" applyBorder="1" applyAlignment="1">
      <alignment horizontal="center"/>
    </xf>
    <xf numFmtId="0" fontId="5" fillId="19" borderId="1" xfId="0" applyFont="1" applyFill="1" applyBorder="1"/>
    <xf numFmtId="2" fontId="5" fillId="19" borderId="1" xfId="0" applyNumberFormat="1" applyFont="1" applyFill="1" applyBorder="1"/>
    <xf numFmtId="9" fontId="5" fillId="19" borderId="1" xfId="0" applyNumberFormat="1" applyFont="1" applyFill="1" applyBorder="1"/>
    <xf numFmtId="0" fontId="5" fillId="19" borderId="1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11" fillId="0" borderId="0" xfId="0" applyFont="1"/>
    <xf numFmtId="0" fontId="3" fillId="20" borderId="1" xfId="0" applyFont="1" applyFill="1" applyBorder="1" applyAlignment="1">
      <alignment horizontal="right"/>
    </xf>
    <xf numFmtId="0" fontId="3" fillId="20" borderId="1" xfId="0" applyFont="1" applyFill="1" applyBorder="1"/>
    <xf numFmtId="10" fontId="3" fillId="20" borderId="1" xfId="0" applyNumberFormat="1" applyFont="1" applyFill="1" applyBorder="1"/>
    <xf numFmtId="0" fontId="5" fillId="20" borderId="0" xfId="0" applyFont="1" applyFill="1"/>
    <xf numFmtId="0" fontId="1" fillId="21" borderId="1" xfId="0" applyFont="1" applyFill="1" applyBorder="1" applyAlignment="1">
      <alignment horizontal="right"/>
    </xf>
    <xf numFmtId="0" fontId="5" fillId="21" borderId="1" xfId="0" applyFont="1" applyFill="1" applyBorder="1" applyAlignment="1">
      <alignment horizontal="center"/>
    </xf>
    <xf numFmtId="0" fontId="5" fillId="0" borderId="2" xfId="0" applyFont="1" applyFill="1" applyBorder="1"/>
    <xf numFmtId="0" fontId="3" fillId="22" borderId="1" xfId="0" applyFont="1" applyFill="1" applyBorder="1" applyAlignment="1">
      <alignment wrapText="1"/>
    </xf>
    <xf numFmtId="0" fontId="2" fillId="22" borderId="1" xfId="0" applyFont="1" applyFill="1" applyBorder="1" applyAlignment="1">
      <alignment horizontal="center"/>
    </xf>
    <xf numFmtId="0" fontId="1" fillId="23" borderId="1" xfId="0" applyFont="1" applyFill="1" applyBorder="1" applyAlignment="1">
      <alignment horizontal="right"/>
    </xf>
    <xf numFmtId="2" fontId="0" fillId="23" borderId="1" xfId="0" applyNumberFormat="1" applyFill="1" applyBorder="1"/>
    <xf numFmtId="0" fontId="14" fillId="0" borderId="0" xfId="0" applyFont="1"/>
    <xf numFmtId="0" fontId="15" fillId="0" borderId="0" xfId="0" applyFont="1"/>
    <xf numFmtId="0" fontId="5" fillId="11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2" fontId="3" fillId="24" borderId="1" xfId="0" applyNumberFormat="1" applyFont="1" applyFill="1" applyBorder="1" applyAlignment="1">
      <alignment horizontal="left"/>
    </xf>
    <xf numFmtId="0" fontId="5" fillId="24" borderId="1" xfId="0" applyFont="1" applyFill="1" applyBorder="1"/>
    <xf numFmtId="10" fontId="3" fillId="24" borderId="1" xfId="0" applyNumberFormat="1" applyFont="1" applyFill="1" applyBorder="1"/>
    <xf numFmtId="2" fontId="5" fillId="24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0" fontId="5" fillId="11" borderId="2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Border="1"/>
    <xf numFmtId="165" fontId="11" fillId="0" borderId="0" xfId="0" applyNumberFormat="1" applyFont="1"/>
    <xf numFmtId="0" fontId="17" fillId="11" borderId="0" xfId="0" applyFont="1" applyFill="1"/>
    <xf numFmtId="4" fontId="11" fillId="0" borderId="0" xfId="0" applyNumberFormat="1" applyFont="1"/>
    <xf numFmtId="0" fontId="18" fillId="0" borderId="1" xfId="0" applyFont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0" xfId="0" applyFont="1"/>
    <xf numFmtId="0" fontId="18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9" fillId="0" borderId="0" xfId="0" applyFont="1"/>
    <xf numFmtId="0" fontId="16" fillId="0" borderId="0" xfId="0" applyFont="1"/>
    <xf numFmtId="0" fontId="19" fillId="5" borderId="1" xfId="0" applyFont="1" applyFill="1" applyBorder="1" applyAlignment="1">
      <alignment horizontal="center"/>
    </xf>
    <xf numFmtId="0" fontId="19" fillId="21" borderId="1" xfId="0" applyFont="1" applyFill="1" applyBorder="1" applyAlignment="1">
      <alignment horizontal="center"/>
    </xf>
    <xf numFmtId="0" fontId="21" fillId="0" borderId="1" xfId="0" applyFont="1" applyBorder="1" applyAlignment="1">
      <alignment wrapText="1"/>
    </xf>
    <xf numFmtId="0" fontId="19" fillId="0" borderId="1" xfId="0" applyFont="1" applyBorder="1"/>
    <xf numFmtId="0" fontId="18" fillId="0" borderId="1" xfId="0" applyFont="1" applyBorder="1" applyAlignment="1">
      <alignment horizontal="right"/>
    </xf>
    <xf numFmtId="0" fontId="21" fillId="5" borderId="1" xfId="0" applyFont="1" applyFill="1" applyBorder="1" applyAlignment="1">
      <alignment wrapText="1"/>
    </xf>
    <xf numFmtId="0" fontId="21" fillId="0" borderId="1" xfId="0" applyFont="1" applyFill="1" applyBorder="1"/>
    <xf numFmtId="1" fontId="5" fillId="11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5" fillId="18" borderId="1" xfId="0" applyFont="1" applyFill="1" applyBorder="1"/>
    <xf numFmtId="9" fontId="3" fillId="18" borderId="1" xfId="0" applyNumberFormat="1" applyFont="1" applyFill="1" applyBorder="1"/>
    <xf numFmtId="2" fontId="3" fillId="18" borderId="1" xfId="0" applyNumberFormat="1" applyFont="1" applyFill="1" applyBorder="1"/>
    <xf numFmtId="10" fontId="3" fillId="11" borderId="1" xfId="0" applyNumberFormat="1" applyFont="1" applyFill="1" applyBorder="1"/>
    <xf numFmtId="10" fontId="3" fillId="25" borderId="1" xfId="0" applyNumberFormat="1" applyFont="1" applyFill="1" applyBorder="1"/>
    <xf numFmtId="0" fontId="9" fillId="0" borderId="0" xfId="0" applyFont="1"/>
    <xf numFmtId="2" fontId="9" fillId="0" borderId="0" xfId="0" applyNumberFormat="1" applyFont="1"/>
    <xf numFmtId="0" fontId="5" fillId="2" borderId="0" xfId="0" applyFont="1" applyFill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16" borderId="10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17" borderId="10" xfId="0" applyFont="1" applyFill="1" applyBorder="1" applyAlignment="1">
      <alignment horizontal="center" vertical="center" wrapText="1"/>
    </xf>
    <xf numFmtId="0" fontId="12" fillId="17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27"/>
  <sheetViews>
    <sheetView zoomScale="85" zoomScaleNormal="85" workbookViewId="0">
      <selection activeCell="A18" sqref="A18:I26"/>
    </sheetView>
  </sheetViews>
  <sheetFormatPr defaultRowHeight="15" x14ac:dyDescent="0.25"/>
  <cols>
    <col min="1" max="1" width="23.5703125" customWidth="1"/>
    <col min="3" max="3" width="13.28515625" customWidth="1"/>
    <col min="4" max="4" width="11" customWidth="1"/>
    <col min="5" max="5" width="10.85546875" customWidth="1"/>
    <col min="6" max="6" width="10.28515625" customWidth="1"/>
    <col min="7" max="7" width="12.28515625" customWidth="1"/>
    <col min="8" max="8" width="13.7109375" customWidth="1"/>
  </cols>
  <sheetData>
    <row r="1" spans="1:17" ht="15.75" x14ac:dyDescent="0.25">
      <c r="A1" s="196" t="s">
        <v>11</v>
      </c>
      <c r="B1" s="196"/>
      <c r="C1" s="49"/>
      <c r="D1" s="13"/>
      <c r="E1" s="13"/>
      <c r="F1" s="13"/>
      <c r="G1" s="13"/>
      <c r="H1" s="49"/>
      <c r="I1" s="7"/>
      <c r="J1" s="7"/>
      <c r="K1" s="7"/>
      <c r="L1" s="7"/>
      <c r="M1" s="7"/>
      <c r="N1" s="7"/>
      <c r="O1" s="7"/>
      <c r="P1" s="7"/>
      <c r="Q1" s="7"/>
    </row>
    <row r="2" spans="1:17" ht="15.75" x14ac:dyDescent="0.25">
      <c r="A2" s="94" t="s">
        <v>12</v>
      </c>
      <c r="B2" s="94"/>
      <c r="C2" s="94">
        <v>40</v>
      </c>
      <c r="D2" s="14"/>
      <c r="E2" s="14"/>
      <c r="F2" s="14"/>
      <c r="G2" s="14"/>
      <c r="H2" s="14"/>
      <c r="I2" s="7"/>
      <c r="J2" s="7"/>
      <c r="K2" s="7"/>
      <c r="L2" s="7"/>
      <c r="M2" s="7"/>
      <c r="N2" s="7"/>
      <c r="O2" s="7"/>
      <c r="P2" s="7"/>
      <c r="Q2" s="7"/>
    </row>
    <row r="3" spans="1:17" ht="62.25" customHeight="1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  <c r="I3" s="8"/>
      <c r="J3" s="8"/>
      <c r="K3" s="30"/>
      <c r="L3" s="30"/>
      <c r="M3" s="30"/>
      <c r="N3" s="30"/>
      <c r="O3" s="7"/>
      <c r="P3" s="7"/>
      <c r="Q3" s="7"/>
    </row>
    <row r="4" spans="1:17" ht="18.75" x14ac:dyDescent="0.25">
      <c r="A4" s="16" t="s">
        <v>15</v>
      </c>
      <c r="B4" s="101">
        <v>8</v>
      </c>
      <c r="C4" s="101">
        <v>8</v>
      </c>
      <c r="D4" s="101">
        <v>8</v>
      </c>
      <c r="E4" s="192">
        <f t="shared" ref="E4:E10" si="0">D4/C4</f>
        <v>1</v>
      </c>
      <c r="F4" s="101">
        <v>83</v>
      </c>
      <c r="G4" s="101">
        <v>40</v>
      </c>
      <c r="H4" s="116">
        <v>59</v>
      </c>
      <c r="I4" s="8"/>
      <c r="J4" s="8"/>
      <c r="K4" s="30"/>
      <c r="L4" s="30"/>
      <c r="M4" s="30"/>
      <c r="N4" s="30"/>
      <c r="O4" s="7"/>
      <c r="P4" s="7"/>
      <c r="Q4" s="7"/>
    </row>
    <row r="5" spans="1:17" ht="18.75" x14ac:dyDescent="0.25">
      <c r="A5" s="16" t="s">
        <v>2</v>
      </c>
      <c r="B5" s="101">
        <v>14</v>
      </c>
      <c r="C5" s="101">
        <v>14</v>
      </c>
      <c r="D5" s="101">
        <v>14</v>
      </c>
      <c r="E5" s="192">
        <f t="shared" si="0"/>
        <v>1</v>
      </c>
      <c r="F5" s="101">
        <v>88</v>
      </c>
      <c r="G5" s="101">
        <v>55</v>
      </c>
      <c r="H5" s="116">
        <v>70</v>
      </c>
      <c r="I5" s="3"/>
      <c r="J5" s="4"/>
      <c r="K5" s="5"/>
      <c r="L5" s="4"/>
      <c r="M5" s="4"/>
      <c r="N5" s="5"/>
      <c r="O5" s="7"/>
      <c r="P5" s="7"/>
      <c r="Q5" s="7"/>
    </row>
    <row r="6" spans="1:17" ht="18.75" x14ac:dyDescent="0.25">
      <c r="A6" s="16" t="s">
        <v>3</v>
      </c>
      <c r="B6" s="101">
        <v>2</v>
      </c>
      <c r="C6" s="101">
        <v>2</v>
      </c>
      <c r="D6" s="101">
        <v>2</v>
      </c>
      <c r="E6" s="192">
        <f t="shared" si="0"/>
        <v>1</v>
      </c>
      <c r="F6" s="101">
        <v>73</v>
      </c>
      <c r="G6" s="101">
        <v>40</v>
      </c>
      <c r="H6" s="116">
        <v>56</v>
      </c>
      <c r="I6" s="3"/>
      <c r="J6" s="4"/>
      <c r="K6" s="5"/>
      <c r="L6" s="4"/>
      <c r="M6" s="4"/>
      <c r="N6" s="5"/>
      <c r="O6" s="7"/>
      <c r="P6" s="7"/>
      <c r="Q6" s="7"/>
    </row>
    <row r="7" spans="1:17" ht="18.75" x14ac:dyDescent="0.25">
      <c r="A7" s="16" t="s">
        <v>4</v>
      </c>
      <c r="B7" s="101">
        <v>8</v>
      </c>
      <c r="C7" s="101">
        <v>8</v>
      </c>
      <c r="D7" s="101">
        <v>5</v>
      </c>
      <c r="E7" s="192">
        <f t="shared" si="0"/>
        <v>0.625</v>
      </c>
      <c r="F7" s="101">
        <v>68</v>
      </c>
      <c r="G7" s="101">
        <v>0</v>
      </c>
      <c r="H7" s="116">
        <v>34</v>
      </c>
      <c r="I7" s="3"/>
      <c r="J7" s="4"/>
      <c r="K7" s="5"/>
      <c r="L7" s="4"/>
      <c r="M7" s="4"/>
      <c r="N7" s="5"/>
      <c r="O7" s="7"/>
      <c r="P7" s="7"/>
      <c r="Q7" s="7"/>
    </row>
    <row r="8" spans="1:17" ht="18.75" x14ac:dyDescent="0.25">
      <c r="A8" s="16" t="s">
        <v>5</v>
      </c>
      <c r="B8" s="101">
        <v>7</v>
      </c>
      <c r="C8" s="101">
        <v>7</v>
      </c>
      <c r="D8" s="101">
        <v>6</v>
      </c>
      <c r="E8" s="192">
        <f t="shared" si="0"/>
        <v>0.8571428571428571</v>
      </c>
      <c r="F8" s="101">
        <v>65</v>
      </c>
      <c r="G8" s="101">
        <v>34</v>
      </c>
      <c r="H8" s="116">
        <v>57</v>
      </c>
      <c r="I8" s="3"/>
      <c r="J8" s="4"/>
      <c r="K8" s="5"/>
      <c r="L8" s="4"/>
      <c r="M8" s="4"/>
      <c r="N8" s="5"/>
      <c r="O8" s="7"/>
      <c r="P8" s="7"/>
      <c r="Q8" s="7"/>
    </row>
    <row r="9" spans="1:17" ht="18.75" x14ac:dyDescent="0.25">
      <c r="A9" s="16" t="s">
        <v>6</v>
      </c>
      <c r="B9" s="101">
        <v>2</v>
      </c>
      <c r="C9" s="101">
        <v>2</v>
      </c>
      <c r="D9" s="101">
        <v>1</v>
      </c>
      <c r="E9" s="192">
        <f t="shared" si="0"/>
        <v>0.5</v>
      </c>
      <c r="F9" s="101">
        <v>60</v>
      </c>
      <c r="G9" s="101">
        <v>20</v>
      </c>
      <c r="H9" s="116">
        <v>40</v>
      </c>
      <c r="I9" s="3"/>
      <c r="J9" s="4"/>
      <c r="K9" s="5"/>
      <c r="L9" s="4"/>
      <c r="M9" s="4"/>
      <c r="N9" s="5"/>
      <c r="O9" s="7"/>
      <c r="P9" s="7"/>
      <c r="Q9" s="7"/>
    </row>
    <row r="10" spans="1:17" ht="18.75" x14ac:dyDescent="0.25">
      <c r="A10" s="16" t="s">
        <v>7</v>
      </c>
      <c r="B10" s="157">
        <v>5</v>
      </c>
      <c r="C10" s="101">
        <v>5</v>
      </c>
      <c r="D10" s="101">
        <v>3</v>
      </c>
      <c r="E10" s="192">
        <f t="shared" si="0"/>
        <v>0.6</v>
      </c>
      <c r="F10" s="101">
        <v>55</v>
      </c>
      <c r="G10" s="101">
        <v>20</v>
      </c>
      <c r="H10" s="116">
        <v>38</v>
      </c>
      <c r="I10" s="3"/>
      <c r="J10" s="4"/>
      <c r="K10" s="5"/>
      <c r="L10" s="4"/>
      <c r="M10" s="4"/>
      <c r="N10" s="5"/>
      <c r="O10" s="7"/>
      <c r="P10" s="7"/>
      <c r="Q10" s="7"/>
    </row>
    <row r="11" spans="1:17" ht="18.75" x14ac:dyDescent="0.25">
      <c r="A11" s="20" t="s">
        <v>16</v>
      </c>
      <c r="B11" s="1">
        <f>SUM(B4:B10)</f>
        <v>46</v>
      </c>
      <c r="C11" s="1">
        <f>SUM(C4:C10)</f>
        <v>46</v>
      </c>
      <c r="D11" s="1">
        <f>SUM(D4:D10)</f>
        <v>39</v>
      </c>
      <c r="E11" s="193">
        <f>D11/C11</f>
        <v>0.84782608695652173</v>
      </c>
      <c r="F11" s="1">
        <f>MAX(F4:F10)</f>
        <v>88</v>
      </c>
      <c r="G11" s="1">
        <f>MIN(G4:G10)</f>
        <v>0</v>
      </c>
      <c r="H11" s="99">
        <f>AVERAGE(H4:H10)</f>
        <v>50.571428571428569</v>
      </c>
      <c r="I11" s="10"/>
      <c r="J11" s="11"/>
      <c r="K11" s="12"/>
      <c r="L11" s="9"/>
      <c r="M11" s="11"/>
      <c r="N11" s="5"/>
      <c r="O11" s="7"/>
      <c r="P11" s="7"/>
      <c r="Q11" s="7"/>
    </row>
    <row r="12" spans="1:17" ht="18.75" x14ac:dyDescent="0.25">
      <c r="A12" s="96" t="s">
        <v>17</v>
      </c>
      <c r="B12" s="96">
        <v>2396</v>
      </c>
      <c r="C12" s="97">
        <v>2099</v>
      </c>
      <c r="D12" s="97">
        <v>1750</v>
      </c>
      <c r="E12" s="41">
        <f>D12/C12</f>
        <v>0.83373034778465938</v>
      </c>
      <c r="F12" s="97">
        <v>100</v>
      </c>
      <c r="G12" s="97"/>
      <c r="H12" s="99">
        <v>57.03</v>
      </c>
      <c r="I12" s="10"/>
      <c r="J12" s="11"/>
      <c r="K12" s="12"/>
      <c r="L12" s="11"/>
      <c r="M12" s="11"/>
      <c r="N12" s="5"/>
      <c r="O12" s="7"/>
      <c r="P12" s="7"/>
      <c r="Q12" s="7"/>
    </row>
    <row r="13" spans="1:17" ht="18.75" x14ac:dyDescent="0.25">
      <c r="A13" s="32" t="s">
        <v>9</v>
      </c>
      <c r="B13" s="24">
        <v>2</v>
      </c>
      <c r="C13" s="24">
        <v>1</v>
      </c>
      <c r="D13" s="24">
        <v>1</v>
      </c>
      <c r="E13" s="95">
        <f>D13/C13</f>
        <v>1</v>
      </c>
      <c r="F13" s="24">
        <v>48</v>
      </c>
      <c r="G13" s="24">
        <v>48</v>
      </c>
      <c r="H13" s="26">
        <v>48</v>
      </c>
      <c r="I13" s="3"/>
      <c r="J13" s="4"/>
      <c r="K13" s="5"/>
      <c r="L13" s="11"/>
      <c r="M13" s="4"/>
      <c r="N13" s="5"/>
      <c r="O13" s="7"/>
      <c r="P13" s="7"/>
      <c r="Q13" s="7"/>
    </row>
    <row r="14" spans="1:17" ht="18.75" x14ac:dyDescent="0.25">
      <c r="A14" s="23" t="s">
        <v>10</v>
      </c>
      <c r="B14" s="24">
        <v>2</v>
      </c>
      <c r="C14" s="24">
        <v>0</v>
      </c>
      <c r="D14" s="24">
        <v>0</v>
      </c>
      <c r="E14" s="95" t="e">
        <f>D14/C14</f>
        <v>#DIV/0!</v>
      </c>
      <c r="F14" s="24"/>
      <c r="G14" s="24"/>
      <c r="H14" s="26"/>
      <c r="I14" s="8"/>
      <c r="J14" s="9"/>
      <c r="K14" s="6"/>
      <c r="L14" s="4"/>
      <c r="M14" s="9"/>
      <c r="N14" s="9"/>
      <c r="O14" s="7"/>
      <c r="P14" s="7"/>
      <c r="Q14" s="7"/>
    </row>
    <row r="15" spans="1:17" ht="18.75" x14ac:dyDescent="0.25">
      <c r="A15" s="103" t="s">
        <v>86</v>
      </c>
      <c r="B15" s="104"/>
      <c r="C15" s="103">
        <f>C11-D11</f>
        <v>7</v>
      </c>
      <c r="D15" s="100"/>
      <c r="E15" s="100"/>
      <c r="F15" s="100"/>
      <c r="G15" s="100"/>
      <c r="H15" s="100"/>
      <c r="I15" s="7"/>
      <c r="J15" s="7"/>
      <c r="K15" s="7"/>
      <c r="L15" s="9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32.25" x14ac:dyDescent="0.3">
      <c r="A18" s="15" t="s">
        <v>0</v>
      </c>
      <c r="B18" s="15" t="s">
        <v>54</v>
      </c>
      <c r="C18" s="86" t="s">
        <v>43</v>
      </c>
      <c r="D18" s="86" t="s">
        <v>46</v>
      </c>
      <c r="E18" s="86" t="s">
        <v>47</v>
      </c>
      <c r="F18" s="87" t="s">
        <v>77</v>
      </c>
      <c r="G18" s="87" t="s">
        <v>32</v>
      </c>
      <c r="H18" s="87" t="s">
        <v>33</v>
      </c>
      <c r="I18" s="87" t="s">
        <v>34</v>
      </c>
    </row>
    <row r="19" spans="1:17" ht="15.75" x14ac:dyDescent="0.25">
      <c r="A19" s="16" t="s">
        <v>15</v>
      </c>
      <c r="B19" s="16">
        <v>0</v>
      </c>
      <c r="C19" s="68">
        <v>1</v>
      </c>
      <c r="D19" s="68">
        <v>3</v>
      </c>
      <c r="E19" s="68">
        <v>1</v>
      </c>
      <c r="F19" s="82">
        <v>1</v>
      </c>
      <c r="G19" s="82">
        <v>1</v>
      </c>
      <c r="H19" s="82">
        <v>1</v>
      </c>
      <c r="I19" s="82">
        <v>0</v>
      </c>
    </row>
    <row r="20" spans="1:17" ht="15.75" x14ac:dyDescent="0.25">
      <c r="A20" s="16" t="s">
        <v>2</v>
      </c>
      <c r="B20" s="16">
        <v>0</v>
      </c>
      <c r="C20" s="68">
        <v>0</v>
      </c>
      <c r="D20" s="68">
        <v>0</v>
      </c>
      <c r="E20" s="68">
        <v>3</v>
      </c>
      <c r="F20" s="82">
        <v>5</v>
      </c>
      <c r="G20" s="82">
        <v>4</v>
      </c>
      <c r="H20" s="82">
        <v>2</v>
      </c>
      <c r="I20" s="82">
        <v>0</v>
      </c>
    </row>
    <row r="21" spans="1:17" ht="15.75" x14ac:dyDescent="0.25">
      <c r="A21" s="16" t="s">
        <v>3</v>
      </c>
      <c r="B21" s="16">
        <v>0</v>
      </c>
      <c r="C21" s="68">
        <v>1</v>
      </c>
      <c r="D21" s="68">
        <v>0</v>
      </c>
      <c r="E21" s="68">
        <v>0</v>
      </c>
      <c r="F21" s="82">
        <v>0</v>
      </c>
      <c r="G21" s="82">
        <v>1</v>
      </c>
      <c r="H21" s="82">
        <v>0</v>
      </c>
      <c r="I21" s="82">
        <v>0</v>
      </c>
    </row>
    <row r="22" spans="1:17" ht="15.75" x14ac:dyDescent="0.25">
      <c r="A22" s="16" t="s">
        <v>4</v>
      </c>
      <c r="B22" s="16">
        <v>3</v>
      </c>
      <c r="C22" s="68">
        <v>1</v>
      </c>
      <c r="D22" s="68">
        <v>2</v>
      </c>
      <c r="E22" s="68">
        <v>0</v>
      </c>
      <c r="F22" s="82">
        <v>2</v>
      </c>
      <c r="G22" s="82">
        <v>0</v>
      </c>
      <c r="H22" s="82">
        <v>0</v>
      </c>
      <c r="I22" s="82">
        <v>0</v>
      </c>
      <c r="J22" s="158"/>
    </row>
    <row r="23" spans="1:17" ht="15.75" x14ac:dyDescent="0.25">
      <c r="A23" s="16" t="s">
        <v>5</v>
      </c>
      <c r="B23" s="16">
        <v>1</v>
      </c>
      <c r="C23" s="68">
        <v>2</v>
      </c>
      <c r="D23" s="68">
        <v>0</v>
      </c>
      <c r="E23" s="68">
        <v>1</v>
      </c>
      <c r="F23" s="82">
        <v>2</v>
      </c>
      <c r="G23" s="82">
        <v>0</v>
      </c>
      <c r="H23" s="82">
        <v>0</v>
      </c>
      <c r="I23" s="82">
        <v>1</v>
      </c>
    </row>
    <row r="24" spans="1:17" ht="15.75" x14ac:dyDescent="0.25">
      <c r="A24" s="16" t="s">
        <v>6</v>
      </c>
      <c r="B24" s="16">
        <v>1</v>
      </c>
      <c r="C24" s="69">
        <v>0</v>
      </c>
      <c r="D24" s="69">
        <v>0</v>
      </c>
      <c r="E24" s="69">
        <v>1</v>
      </c>
      <c r="F24" s="82">
        <v>0</v>
      </c>
      <c r="G24" s="82">
        <v>0</v>
      </c>
      <c r="H24" s="82">
        <v>0</v>
      </c>
      <c r="I24" s="82">
        <v>0</v>
      </c>
    </row>
    <row r="25" spans="1:17" ht="15.75" x14ac:dyDescent="0.25">
      <c r="A25" s="16" t="s">
        <v>7</v>
      </c>
      <c r="B25" s="16">
        <v>2</v>
      </c>
      <c r="C25" s="68">
        <v>1</v>
      </c>
      <c r="D25" s="68">
        <v>1</v>
      </c>
      <c r="E25" s="68">
        <v>1</v>
      </c>
      <c r="F25" s="82">
        <v>0</v>
      </c>
      <c r="G25" s="82">
        <v>0</v>
      </c>
      <c r="H25" s="82">
        <v>0</v>
      </c>
      <c r="I25" s="82">
        <v>0</v>
      </c>
    </row>
    <row r="26" spans="1:17" ht="18.75" x14ac:dyDescent="0.3">
      <c r="A26" s="136" t="s">
        <v>35</v>
      </c>
      <c r="B26" s="136"/>
      <c r="C26" s="137">
        <f t="shared" ref="C26:I26" si="1">SUM(C19:C25)</f>
        <v>6</v>
      </c>
      <c r="D26" s="137">
        <f t="shared" si="1"/>
        <v>6</v>
      </c>
      <c r="E26" s="137">
        <f t="shared" si="1"/>
        <v>7</v>
      </c>
      <c r="F26" s="137">
        <f t="shared" si="1"/>
        <v>10</v>
      </c>
      <c r="G26" s="137">
        <f t="shared" si="1"/>
        <v>6</v>
      </c>
      <c r="H26" s="137">
        <f t="shared" si="1"/>
        <v>3</v>
      </c>
      <c r="I26" s="137">
        <f t="shared" si="1"/>
        <v>1</v>
      </c>
    </row>
    <row r="27" spans="1:17" ht="15.75" x14ac:dyDescent="0.25">
      <c r="A27" s="194" t="s">
        <v>49</v>
      </c>
      <c r="B27" s="194"/>
      <c r="C27" s="195">
        <f>C26*100/C11</f>
        <v>13.043478260869565</v>
      </c>
      <c r="D27" s="195">
        <f>D26*100/C11</f>
        <v>13.043478260869565</v>
      </c>
      <c r="E27" s="195">
        <f>E26*100/C11</f>
        <v>15.217391304347826</v>
      </c>
      <c r="F27" s="195">
        <f>F26*100/D11</f>
        <v>25.641025641025642</v>
      </c>
      <c r="G27" s="195">
        <f>G26*100/D11</f>
        <v>15.384615384615385</v>
      </c>
      <c r="H27" s="195">
        <f>H26*100/C11</f>
        <v>6.5217391304347823</v>
      </c>
      <c r="I27" s="195">
        <f>I26*100/D11</f>
        <v>2.5641025641025643</v>
      </c>
    </row>
  </sheetData>
  <mergeCells count="1">
    <mergeCell ref="A1:B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30"/>
  <sheetViews>
    <sheetView zoomScale="85" zoomScaleNormal="85" workbookViewId="0">
      <selection activeCell="A20" sqref="A20:I29"/>
    </sheetView>
  </sheetViews>
  <sheetFormatPr defaultRowHeight="15" x14ac:dyDescent="0.25"/>
  <cols>
    <col min="1" max="1" width="17.5703125" customWidth="1"/>
    <col min="2" max="2" width="11" customWidth="1"/>
    <col min="5" max="5" width="11.7109375" customWidth="1"/>
    <col min="6" max="6" width="11.28515625" bestFit="1" customWidth="1"/>
    <col min="8" max="8" width="12.7109375" customWidth="1"/>
  </cols>
  <sheetData>
    <row r="1" spans="1:16" ht="15.75" x14ac:dyDescent="0.25">
      <c r="A1" s="78" t="s">
        <v>39</v>
      </c>
      <c r="B1" s="78"/>
      <c r="C1" s="78"/>
      <c r="D1" s="78"/>
      <c r="E1" s="78"/>
      <c r="F1" s="79"/>
      <c r="G1" s="34"/>
      <c r="J1" s="215"/>
      <c r="K1" s="215"/>
      <c r="L1" s="215"/>
      <c r="M1" s="215"/>
      <c r="N1" s="215"/>
      <c r="O1" s="215"/>
    </row>
    <row r="2" spans="1:16" ht="15.75" x14ac:dyDescent="0.25">
      <c r="A2" s="94" t="s">
        <v>12</v>
      </c>
      <c r="B2" s="94"/>
      <c r="C2" s="94">
        <v>36</v>
      </c>
      <c r="D2" s="14"/>
      <c r="E2" s="14"/>
      <c r="F2" s="14"/>
      <c r="G2" s="14"/>
      <c r="J2" s="60"/>
      <c r="K2" s="60"/>
      <c r="L2" s="60"/>
      <c r="M2" s="60"/>
      <c r="N2" s="60"/>
      <c r="O2" s="60"/>
    </row>
    <row r="3" spans="1:16" ht="47.25" x14ac:dyDescent="0.25">
      <c r="A3" s="15" t="s">
        <v>0</v>
      </c>
      <c r="B3" s="31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  <c r="J3" s="61"/>
      <c r="K3" s="61"/>
      <c r="L3" s="61"/>
      <c r="M3" s="61"/>
      <c r="N3" s="61"/>
      <c r="O3" s="61"/>
    </row>
    <row r="4" spans="1:16" ht="15.75" x14ac:dyDescent="0.25">
      <c r="A4" s="16" t="s">
        <v>15</v>
      </c>
      <c r="B4" s="16">
        <v>6</v>
      </c>
      <c r="C4" s="16">
        <v>6</v>
      </c>
      <c r="D4" s="16">
        <v>6</v>
      </c>
      <c r="E4" s="35">
        <f t="shared" ref="E4:E14" si="0">D4/C4</f>
        <v>1</v>
      </c>
      <c r="F4" s="17">
        <v>82</v>
      </c>
      <c r="G4" s="16">
        <v>53</v>
      </c>
      <c r="H4" s="36">
        <v>65</v>
      </c>
      <c r="J4" s="60"/>
      <c r="K4" s="60"/>
      <c r="L4" s="60"/>
      <c r="M4" s="80"/>
      <c r="N4" s="60"/>
      <c r="O4" s="60"/>
    </row>
    <row r="5" spans="1:16" ht="15.75" x14ac:dyDescent="0.25">
      <c r="A5" s="16" t="s">
        <v>2</v>
      </c>
      <c r="B5" s="16">
        <v>7</v>
      </c>
      <c r="C5" s="16">
        <v>6</v>
      </c>
      <c r="D5" s="16">
        <v>6</v>
      </c>
      <c r="E5" s="35">
        <f t="shared" si="0"/>
        <v>1</v>
      </c>
      <c r="F5" s="17">
        <v>79</v>
      </c>
      <c r="G5" s="16">
        <v>36</v>
      </c>
      <c r="H5" s="36">
        <v>54</v>
      </c>
      <c r="J5" s="60"/>
      <c r="K5" s="60"/>
      <c r="L5" s="60"/>
      <c r="M5" s="80"/>
      <c r="N5" s="60"/>
      <c r="O5" s="60"/>
    </row>
    <row r="6" spans="1:16" ht="15.75" x14ac:dyDescent="0.25">
      <c r="A6" s="16" t="s">
        <v>3</v>
      </c>
      <c r="B6" s="16">
        <v>5</v>
      </c>
      <c r="C6" s="17">
        <v>5</v>
      </c>
      <c r="D6" s="17">
        <v>4</v>
      </c>
      <c r="E6" s="35">
        <f t="shared" si="0"/>
        <v>0.8</v>
      </c>
      <c r="F6" s="17">
        <v>70</v>
      </c>
      <c r="G6" s="17">
        <v>32</v>
      </c>
      <c r="H6" s="19">
        <v>47</v>
      </c>
      <c r="J6" s="60"/>
      <c r="K6" s="60"/>
      <c r="L6" s="60"/>
      <c r="M6" s="80"/>
      <c r="N6" s="60"/>
      <c r="O6" s="60"/>
    </row>
    <row r="7" spans="1:16" ht="15.75" x14ac:dyDescent="0.25">
      <c r="A7" s="16" t="s">
        <v>4</v>
      </c>
      <c r="B7" s="16">
        <v>9</v>
      </c>
      <c r="C7" s="16">
        <v>9</v>
      </c>
      <c r="D7" s="16">
        <v>5</v>
      </c>
      <c r="E7" s="35">
        <f t="shared" si="0"/>
        <v>0.55555555555555558</v>
      </c>
      <c r="F7" s="16">
        <v>78</v>
      </c>
      <c r="G7" s="16">
        <v>23</v>
      </c>
      <c r="H7" s="36">
        <v>44</v>
      </c>
      <c r="J7" s="60"/>
      <c r="K7" s="60"/>
      <c r="L7" s="60"/>
      <c r="M7" s="80"/>
      <c r="N7" s="60"/>
      <c r="O7" s="60"/>
    </row>
    <row r="8" spans="1:16" ht="15.75" x14ac:dyDescent="0.25">
      <c r="A8" s="16" t="s">
        <v>5</v>
      </c>
      <c r="B8" s="16">
        <v>3</v>
      </c>
      <c r="C8" s="16">
        <v>3</v>
      </c>
      <c r="D8" s="16">
        <v>3</v>
      </c>
      <c r="E8" s="35">
        <f t="shared" si="0"/>
        <v>1</v>
      </c>
      <c r="F8" s="16">
        <v>47</v>
      </c>
      <c r="G8" s="17">
        <v>38</v>
      </c>
      <c r="H8" s="19">
        <v>42</v>
      </c>
      <c r="J8" s="60"/>
      <c r="K8" s="60"/>
      <c r="L8" s="60"/>
      <c r="M8" s="80"/>
      <c r="N8" s="60"/>
      <c r="O8" s="60"/>
    </row>
    <row r="9" spans="1:16" ht="15.75" x14ac:dyDescent="0.25">
      <c r="A9" s="16" t="s">
        <v>6</v>
      </c>
      <c r="B9" s="101">
        <v>3</v>
      </c>
      <c r="C9" s="101">
        <v>3</v>
      </c>
      <c r="D9" s="101">
        <v>1</v>
      </c>
      <c r="E9" s="102">
        <f t="shared" si="0"/>
        <v>0.33333333333333331</v>
      </c>
      <c r="F9" s="101">
        <v>43</v>
      </c>
      <c r="G9" s="101">
        <v>1</v>
      </c>
      <c r="H9" s="116">
        <v>28</v>
      </c>
      <c r="J9" s="60"/>
      <c r="K9" s="60"/>
      <c r="L9" s="60"/>
      <c r="M9" s="80"/>
      <c r="N9" s="60"/>
      <c r="O9" s="60"/>
    </row>
    <row r="10" spans="1:16" ht="15.75" x14ac:dyDescent="0.25">
      <c r="A10" s="16" t="s">
        <v>7</v>
      </c>
      <c r="B10" s="16">
        <v>3</v>
      </c>
      <c r="C10" s="16">
        <v>3</v>
      </c>
      <c r="D10" s="16">
        <v>2</v>
      </c>
      <c r="E10" s="35">
        <f t="shared" si="0"/>
        <v>0.66666666666666663</v>
      </c>
      <c r="F10" s="16">
        <v>55</v>
      </c>
      <c r="G10" s="16">
        <v>23</v>
      </c>
      <c r="H10" s="36">
        <v>39</v>
      </c>
      <c r="J10" s="60"/>
      <c r="K10" s="60"/>
      <c r="L10" s="60"/>
      <c r="M10" s="80"/>
      <c r="N10" s="60"/>
      <c r="O10" s="60"/>
    </row>
    <row r="11" spans="1:16" ht="15.75" x14ac:dyDescent="0.25">
      <c r="A11" s="20" t="s">
        <v>16</v>
      </c>
      <c r="B11" s="20">
        <f>SUM(B4:B10)</f>
        <v>36</v>
      </c>
      <c r="C11" s="1">
        <f>SUM(C4:C10)</f>
        <v>35</v>
      </c>
      <c r="D11" s="1">
        <f>SUM(D4:D10)</f>
        <v>27</v>
      </c>
      <c r="E11" s="21">
        <f t="shared" si="0"/>
        <v>0.77142857142857146</v>
      </c>
      <c r="F11" s="1">
        <f>MAX(F4:F10)</f>
        <v>82</v>
      </c>
      <c r="G11" s="1">
        <f>MIN(G4:G10)</f>
        <v>1</v>
      </c>
      <c r="H11" s="51">
        <f>AVERAGE(H4:H10)</f>
        <v>45.571428571428569</v>
      </c>
      <c r="J11" s="64"/>
      <c r="K11" s="65"/>
      <c r="L11" s="65"/>
      <c r="M11" s="66"/>
      <c r="N11" s="65"/>
      <c r="O11" s="65"/>
    </row>
    <row r="12" spans="1:16" ht="15.75" x14ac:dyDescent="0.25">
      <c r="A12" s="127" t="s">
        <v>17</v>
      </c>
      <c r="B12" s="127">
        <v>2338</v>
      </c>
      <c r="C12" s="128">
        <v>2052</v>
      </c>
      <c r="D12" s="128">
        <v>1436</v>
      </c>
      <c r="E12" s="129">
        <f>D12/C12</f>
        <v>0.69980506822612087</v>
      </c>
      <c r="F12" s="128">
        <v>90</v>
      </c>
      <c r="G12" s="128"/>
      <c r="H12" s="128">
        <v>45.26</v>
      </c>
      <c r="J12" s="64"/>
      <c r="K12" s="65"/>
      <c r="L12" s="65"/>
      <c r="M12" s="81"/>
      <c r="N12" s="65"/>
      <c r="O12" s="65"/>
    </row>
    <row r="13" spans="1:16" ht="15.75" x14ac:dyDescent="0.25">
      <c r="A13" s="23" t="s">
        <v>10</v>
      </c>
      <c r="B13" s="23">
        <v>2</v>
      </c>
      <c r="C13" s="24">
        <v>2</v>
      </c>
      <c r="D13" s="24">
        <v>1</v>
      </c>
      <c r="E13" s="25">
        <f t="shared" si="0"/>
        <v>0.5</v>
      </c>
      <c r="F13" s="24">
        <v>44</v>
      </c>
      <c r="G13" s="24">
        <v>32</v>
      </c>
      <c r="H13" s="26">
        <v>38</v>
      </c>
      <c r="J13" s="64"/>
      <c r="K13" s="65"/>
      <c r="L13" s="65"/>
      <c r="M13" s="66"/>
      <c r="N13" s="65"/>
      <c r="O13" s="65"/>
    </row>
    <row r="14" spans="1:16" ht="15.75" x14ac:dyDescent="0.25">
      <c r="A14" s="23" t="s">
        <v>9</v>
      </c>
      <c r="B14" s="23">
        <v>4</v>
      </c>
      <c r="C14" s="24">
        <v>1</v>
      </c>
      <c r="D14" s="24">
        <v>1</v>
      </c>
      <c r="E14" s="25">
        <f t="shared" si="0"/>
        <v>1</v>
      </c>
      <c r="F14" s="24">
        <v>51</v>
      </c>
      <c r="G14" s="24">
        <v>51</v>
      </c>
      <c r="H14" s="26">
        <v>51</v>
      </c>
      <c r="J14" s="60"/>
      <c r="K14" s="60"/>
      <c r="L14" s="60"/>
      <c r="M14" s="80"/>
      <c r="N14" s="60"/>
      <c r="O14" s="60"/>
    </row>
    <row r="15" spans="1:16" ht="15.75" x14ac:dyDescent="0.25">
      <c r="A15" s="169" t="s">
        <v>84</v>
      </c>
      <c r="B15" s="169"/>
      <c r="C15" s="169">
        <f>C11-D11</f>
        <v>8</v>
      </c>
      <c r="D15" s="166"/>
      <c r="E15" s="166"/>
      <c r="F15" s="166"/>
      <c r="G15" s="166"/>
      <c r="H15" s="166"/>
      <c r="I15" s="166"/>
      <c r="J15" s="167"/>
      <c r="K15" s="167"/>
      <c r="L15" s="167"/>
      <c r="M15" s="167"/>
      <c r="N15" s="167"/>
      <c r="O15" s="167"/>
      <c r="P15" s="166"/>
    </row>
    <row r="16" spans="1:16" x14ac:dyDescent="0.25">
      <c r="J16" s="7"/>
      <c r="K16" s="7"/>
      <c r="L16" s="7"/>
      <c r="M16" s="7"/>
      <c r="N16" s="7"/>
      <c r="O16" s="7"/>
    </row>
    <row r="17" spans="1:15" ht="15.75" x14ac:dyDescent="0.25">
      <c r="J17" s="215"/>
      <c r="K17" s="215"/>
      <c r="L17" s="215"/>
      <c r="M17" s="215"/>
      <c r="N17" s="215"/>
      <c r="O17" s="215"/>
    </row>
    <row r="18" spans="1:15" ht="15.75" x14ac:dyDescent="0.25">
      <c r="J18" s="60"/>
      <c r="K18" s="60"/>
      <c r="L18" s="60"/>
      <c r="M18" s="60"/>
      <c r="N18" s="60"/>
      <c r="O18" s="60"/>
    </row>
    <row r="19" spans="1:15" ht="15.75" x14ac:dyDescent="0.25">
      <c r="J19" s="61"/>
      <c r="K19" s="61"/>
      <c r="L19" s="61"/>
      <c r="M19" s="61"/>
      <c r="N19" s="61"/>
      <c r="O19" s="61"/>
    </row>
    <row r="20" spans="1:15" ht="18.75" x14ac:dyDescent="0.3">
      <c r="A20" s="15" t="s">
        <v>0</v>
      </c>
      <c r="B20" s="171" t="s">
        <v>59</v>
      </c>
      <c r="C20" s="52" t="s">
        <v>43</v>
      </c>
      <c r="D20" s="52" t="s">
        <v>46</v>
      </c>
      <c r="E20" s="53" t="s">
        <v>47</v>
      </c>
      <c r="F20" s="53" t="s">
        <v>48</v>
      </c>
      <c r="G20" s="53" t="s">
        <v>32</v>
      </c>
      <c r="H20" s="53" t="s">
        <v>33</v>
      </c>
      <c r="I20" s="53" t="s">
        <v>34</v>
      </c>
      <c r="J20" s="60"/>
      <c r="K20" s="60"/>
      <c r="L20" s="60"/>
      <c r="M20" s="80"/>
      <c r="N20" s="60"/>
      <c r="O20" s="60"/>
    </row>
    <row r="21" spans="1:15" ht="15.75" x14ac:dyDescent="0.25">
      <c r="A21" s="16" t="s">
        <v>15</v>
      </c>
      <c r="B21" s="172">
        <v>0</v>
      </c>
      <c r="C21" s="117">
        <v>0</v>
      </c>
      <c r="D21" s="117">
        <v>0</v>
      </c>
      <c r="E21" s="117">
        <v>3</v>
      </c>
      <c r="F21" s="118">
        <v>2</v>
      </c>
      <c r="G21" s="118">
        <v>0</v>
      </c>
      <c r="H21" s="117">
        <v>1</v>
      </c>
      <c r="I21" s="118">
        <v>0</v>
      </c>
      <c r="J21" s="60"/>
      <c r="K21" s="60"/>
      <c r="L21" s="60"/>
      <c r="M21" s="80"/>
      <c r="N21" s="60"/>
      <c r="O21" s="60"/>
    </row>
    <row r="22" spans="1:15" ht="15.75" x14ac:dyDescent="0.25">
      <c r="A22" s="16" t="s">
        <v>2</v>
      </c>
      <c r="B22" s="172">
        <v>0</v>
      </c>
      <c r="C22" s="117">
        <v>3</v>
      </c>
      <c r="D22" s="117">
        <v>2</v>
      </c>
      <c r="E22" s="117">
        <v>2</v>
      </c>
      <c r="F22" s="118">
        <v>0</v>
      </c>
      <c r="G22" s="118">
        <v>3</v>
      </c>
      <c r="H22" s="118">
        <v>0</v>
      </c>
      <c r="I22" s="118">
        <v>0</v>
      </c>
      <c r="J22" s="60"/>
      <c r="K22" s="60"/>
      <c r="L22" s="60"/>
      <c r="M22" s="80"/>
      <c r="N22" s="60"/>
      <c r="O22" s="60"/>
    </row>
    <row r="23" spans="1:15" ht="15.75" x14ac:dyDescent="0.25">
      <c r="A23" s="16" t="s">
        <v>3</v>
      </c>
      <c r="B23" s="172">
        <v>1</v>
      </c>
      <c r="C23" s="117">
        <v>0</v>
      </c>
      <c r="D23" s="117">
        <v>3</v>
      </c>
      <c r="E23" s="117">
        <v>0</v>
      </c>
      <c r="F23" s="118">
        <v>1</v>
      </c>
      <c r="G23" s="118">
        <v>0</v>
      </c>
      <c r="H23" s="118">
        <v>0</v>
      </c>
      <c r="I23" s="118">
        <v>0</v>
      </c>
      <c r="J23" s="60"/>
      <c r="K23" s="60"/>
      <c r="L23" s="60"/>
      <c r="M23" s="80"/>
      <c r="N23" s="60"/>
      <c r="O23" s="60"/>
    </row>
    <row r="24" spans="1:15" ht="15.75" x14ac:dyDescent="0.25">
      <c r="A24" s="16" t="s">
        <v>4</v>
      </c>
      <c r="B24" s="172">
        <v>4</v>
      </c>
      <c r="C24" s="117">
        <v>0</v>
      </c>
      <c r="D24" s="117">
        <v>1</v>
      </c>
      <c r="E24" s="117">
        <v>3</v>
      </c>
      <c r="F24" s="118">
        <v>0</v>
      </c>
      <c r="G24" s="118">
        <v>1</v>
      </c>
      <c r="H24" s="118">
        <v>0</v>
      </c>
      <c r="I24" s="118">
        <v>0</v>
      </c>
      <c r="J24" s="60"/>
      <c r="K24" s="60"/>
      <c r="L24" s="60"/>
      <c r="M24" s="80"/>
      <c r="N24" s="60"/>
      <c r="O24" s="60"/>
    </row>
    <row r="25" spans="1:15" ht="15.75" x14ac:dyDescent="0.25">
      <c r="A25" s="16" t="s">
        <v>5</v>
      </c>
      <c r="B25" s="172">
        <v>0</v>
      </c>
      <c r="C25" s="117">
        <v>1</v>
      </c>
      <c r="D25" s="117">
        <v>2</v>
      </c>
      <c r="E25" s="117">
        <v>0</v>
      </c>
      <c r="F25" s="118">
        <v>0</v>
      </c>
      <c r="G25" s="118">
        <v>0</v>
      </c>
      <c r="H25" s="118">
        <v>0</v>
      </c>
      <c r="I25" s="118">
        <v>0</v>
      </c>
      <c r="J25" s="60"/>
      <c r="K25" s="60"/>
      <c r="L25" s="60"/>
      <c r="M25" s="80"/>
      <c r="N25" s="60"/>
      <c r="O25" s="60"/>
    </row>
    <row r="26" spans="1:15" ht="15.75" x14ac:dyDescent="0.25">
      <c r="A26" s="16" t="s">
        <v>6</v>
      </c>
      <c r="B26" s="172">
        <v>2</v>
      </c>
      <c r="C26" s="117">
        <v>0</v>
      </c>
      <c r="D26" s="117">
        <v>1</v>
      </c>
      <c r="E26" s="117">
        <v>0</v>
      </c>
      <c r="F26" s="118">
        <v>0</v>
      </c>
      <c r="G26" s="118">
        <v>0</v>
      </c>
      <c r="H26" s="118">
        <v>0</v>
      </c>
      <c r="I26" s="118">
        <v>0</v>
      </c>
      <c r="J26" s="60"/>
      <c r="K26" s="60"/>
      <c r="L26" s="60"/>
      <c r="M26" s="80"/>
      <c r="N26" s="60"/>
      <c r="O26" s="60"/>
    </row>
    <row r="27" spans="1:15" ht="15.75" x14ac:dyDescent="0.25">
      <c r="A27" s="16" t="s">
        <v>7</v>
      </c>
      <c r="B27" s="173">
        <v>1</v>
      </c>
      <c r="C27" s="69">
        <v>1</v>
      </c>
      <c r="D27" s="69">
        <v>0</v>
      </c>
      <c r="E27" s="69">
        <v>1</v>
      </c>
      <c r="F27" s="82">
        <v>0</v>
      </c>
      <c r="G27" s="82">
        <v>0</v>
      </c>
      <c r="H27" s="82">
        <v>0</v>
      </c>
      <c r="I27" s="82">
        <v>0</v>
      </c>
      <c r="J27" s="60"/>
      <c r="K27" s="60"/>
      <c r="L27" s="60"/>
      <c r="M27" s="80"/>
      <c r="N27" s="60"/>
      <c r="O27" s="60"/>
    </row>
    <row r="28" spans="1:15" ht="18.75" x14ac:dyDescent="0.3">
      <c r="A28" s="54" t="s">
        <v>35</v>
      </c>
      <c r="B28" s="173">
        <f>SUM(B21:B27)</f>
        <v>8</v>
      </c>
      <c r="C28" s="68">
        <f>SUM(C21:C27)</f>
        <v>5</v>
      </c>
      <c r="D28" s="68">
        <f t="shared" ref="D28:I28" si="1">SUM(D21:D27)</f>
        <v>9</v>
      </c>
      <c r="E28" s="68">
        <f t="shared" si="1"/>
        <v>9</v>
      </c>
      <c r="F28" s="68">
        <f t="shared" si="1"/>
        <v>3</v>
      </c>
      <c r="G28" s="68">
        <f t="shared" si="1"/>
        <v>4</v>
      </c>
      <c r="H28" s="68">
        <f t="shared" si="1"/>
        <v>1</v>
      </c>
      <c r="I28" s="68">
        <f t="shared" si="1"/>
        <v>0</v>
      </c>
      <c r="J28" s="60"/>
      <c r="K28" s="60"/>
      <c r="L28" s="60"/>
      <c r="M28" s="80"/>
      <c r="N28" s="60"/>
      <c r="O28" s="60"/>
    </row>
    <row r="29" spans="1:15" ht="15.75" x14ac:dyDescent="0.25">
      <c r="A29" s="168" t="s">
        <v>85</v>
      </c>
      <c r="B29" s="170">
        <f>B28*100/B11</f>
        <v>22.222222222222221</v>
      </c>
      <c r="C29" s="170">
        <f>C28*100/C11</f>
        <v>14.285714285714286</v>
      </c>
      <c r="D29" s="170">
        <f>D28*100/C11</f>
        <v>25.714285714285715</v>
      </c>
      <c r="E29" s="170">
        <f>E28*100/C11</f>
        <v>25.714285714285715</v>
      </c>
      <c r="F29" s="170">
        <f>F28*100/C11</f>
        <v>8.5714285714285712</v>
      </c>
      <c r="G29" s="170">
        <f>G28*100/C11</f>
        <v>11.428571428571429</v>
      </c>
      <c r="H29" s="170">
        <f>H28*100/C11</f>
        <v>2.8571428571428572</v>
      </c>
      <c r="I29" s="170">
        <f>I28*100/C11</f>
        <v>0</v>
      </c>
      <c r="J29" s="64"/>
      <c r="K29" s="65"/>
      <c r="L29" s="65"/>
      <c r="M29" s="66"/>
      <c r="N29" s="65"/>
      <c r="O29" s="65"/>
    </row>
    <row r="30" spans="1:15" ht="15.75" x14ac:dyDescent="0.25">
      <c r="J30" s="64"/>
      <c r="K30" s="65"/>
      <c r="L30" s="65"/>
      <c r="M30" s="81"/>
      <c r="N30" s="65"/>
      <c r="O30" s="65"/>
    </row>
  </sheetData>
  <mergeCells count="2">
    <mergeCell ref="J1:O1"/>
    <mergeCell ref="J17:O17"/>
  </mergeCells>
  <phoneticPr fontId="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27"/>
  <sheetViews>
    <sheetView tabSelected="1" workbookViewId="0">
      <selection activeCell="A18" sqref="A18:J26"/>
    </sheetView>
  </sheetViews>
  <sheetFormatPr defaultRowHeight="15" x14ac:dyDescent="0.25"/>
  <cols>
    <col min="1" max="2" width="18.140625" customWidth="1"/>
    <col min="8" max="8" width="12.28515625" customWidth="1"/>
  </cols>
  <sheetData>
    <row r="1" spans="1:11" ht="15.75" x14ac:dyDescent="0.25">
      <c r="A1" s="196" t="s">
        <v>41</v>
      </c>
      <c r="B1" s="196"/>
      <c r="C1" s="196"/>
      <c r="D1" s="196"/>
      <c r="E1" s="196"/>
      <c r="F1" s="34"/>
      <c r="G1" s="34"/>
    </row>
    <row r="2" spans="1:11" ht="15.75" x14ac:dyDescent="0.25">
      <c r="A2" s="94" t="s">
        <v>12</v>
      </c>
      <c r="B2" s="94"/>
      <c r="C2" s="94">
        <v>22</v>
      </c>
      <c r="D2" s="14"/>
      <c r="E2" s="14"/>
      <c r="F2" s="14"/>
      <c r="G2" s="14"/>
    </row>
    <row r="3" spans="1:11" ht="47.25" x14ac:dyDescent="0.25">
      <c r="A3" s="15" t="s">
        <v>0</v>
      </c>
      <c r="B3" s="31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  <c r="J3" s="216"/>
      <c r="K3" s="216"/>
    </row>
    <row r="4" spans="1:11" ht="15.75" x14ac:dyDescent="0.25">
      <c r="A4" s="16" t="s">
        <v>15</v>
      </c>
      <c r="B4" s="16">
        <v>8</v>
      </c>
      <c r="C4" s="16">
        <v>8</v>
      </c>
      <c r="D4" s="16">
        <v>8</v>
      </c>
      <c r="E4" s="35">
        <f>D4/C4</f>
        <v>1</v>
      </c>
      <c r="F4" s="17">
        <v>82</v>
      </c>
      <c r="G4" s="17">
        <v>30</v>
      </c>
      <c r="H4" s="19">
        <v>50</v>
      </c>
    </row>
    <row r="5" spans="1:11" ht="15.75" x14ac:dyDescent="0.25">
      <c r="A5" s="16" t="s">
        <v>2</v>
      </c>
      <c r="B5" s="16">
        <v>1</v>
      </c>
      <c r="C5" s="16">
        <v>1</v>
      </c>
      <c r="D5" s="16">
        <v>1</v>
      </c>
      <c r="E5" s="35">
        <f t="shared" ref="E5:E10" si="0">D5/C5</f>
        <v>1</v>
      </c>
      <c r="F5" s="17">
        <v>65</v>
      </c>
      <c r="G5" s="17">
        <v>65</v>
      </c>
      <c r="H5" s="19">
        <v>65</v>
      </c>
    </row>
    <row r="6" spans="1:11" ht="15.75" x14ac:dyDescent="0.25">
      <c r="A6" s="16" t="s">
        <v>3</v>
      </c>
      <c r="B6" s="16">
        <v>2</v>
      </c>
      <c r="C6" s="17">
        <v>2</v>
      </c>
      <c r="D6" s="17">
        <v>2</v>
      </c>
      <c r="E6" s="18">
        <f t="shared" si="0"/>
        <v>1</v>
      </c>
      <c r="F6" s="17">
        <v>66</v>
      </c>
      <c r="G6" s="17">
        <v>35</v>
      </c>
      <c r="H6" s="19">
        <v>50</v>
      </c>
    </row>
    <row r="7" spans="1:11" ht="15.75" x14ac:dyDescent="0.25">
      <c r="A7" s="16" t="s">
        <v>4</v>
      </c>
      <c r="B7" s="16">
        <v>1</v>
      </c>
      <c r="C7" s="101">
        <v>1</v>
      </c>
      <c r="D7" s="101">
        <v>1</v>
      </c>
      <c r="E7" s="102">
        <f t="shared" si="0"/>
        <v>1</v>
      </c>
      <c r="F7" s="101">
        <v>82</v>
      </c>
      <c r="G7" s="101">
        <v>82</v>
      </c>
      <c r="H7" s="116">
        <v>82</v>
      </c>
    </row>
    <row r="8" spans="1:11" ht="15.75" x14ac:dyDescent="0.25">
      <c r="A8" s="16" t="s">
        <v>5</v>
      </c>
      <c r="B8" s="16">
        <v>1</v>
      </c>
      <c r="C8" s="101">
        <v>1</v>
      </c>
      <c r="D8" s="101">
        <v>0</v>
      </c>
      <c r="E8" s="102">
        <f t="shared" si="0"/>
        <v>0</v>
      </c>
      <c r="F8" s="101">
        <v>18</v>
      </c>
      <c r="G8" s="101">
        <v>18</v>
      </c>
      <c r="H8" s="116">
        <v>18</v>
      </c>
    </row>
    <row r="9" spans="1:11" ht="15.75" x14ac:dyDescent="0.25">
      <c r="A9" s="16" t="s">
        <v>6</v>
      </c>
      <c r="B9" s="16">
        <v>1</v>
      </c>
      <c r="C9" s="101">
        <v>1</v>
      </c>
      <c r="D9" s="101">
        <v>1</v>
      </c>
      <c r="E9" s="102">
        <f t="shared" si="0"/>
        <v>1</v>
      </c>
      <c r="F9" s="101">
        <v>36</v>
      </c>
      <c r="G9" s="101">
        <v>36</v>
      </c>
      <c r="H9" s="116">
        <v>36</v>
      </c>
    </row>
    <row r="10" spans="1:11" ht="15.75" x14ac:dyDescent="0.25">
      <c r="A10" s="16" t="s">
        <v>7</v>
      </c>
      <c r="B10" s="16">
        <v>1</v>
      </c>
      <c r="C10" s="101">
        <v>1</v>
      </c>
      <c r="D10" s="101">
        <v>1</v>
      </c>
      <c r="E10" s="102">
        <f t="shared" si="0"/>
        <v>1</v>
      </c>
      <c r="F10" s="101">
        <v>80</v>
      </c>
      <c r="G10" s="101">
        <v>80</v>
      </c>
      <c r="H10" s="116">
        <v>80</v>
      </c>
    </row>
    <row r="11" spans="1:11" ht="15.75" x14ac:dyDescent="0.25">
      <c r="A11" s="20" t="s">
        <v>16</v>
      </c>
      <c r="B11" s="119">
        <f>SUM(B4:B10)</f>
        <v>15</v>
      </c>
      <c r="C11" s="119">
        <f>SUM(C4:C10)</f>
        <v>15</v>
      </c>
      <c r="D11" s="119">
        <f>SUM(D4:D10)</f>
        <v>14</v>
      </c>
      <c r="E11" s="120">
        <f>D11/C11</f>
        <v>0.93333333333333335</v>
      </c>
      <c r="F11" s="119">
        <f>MAX(F4:F10)</f>
        <v>82</v>
      </c>
      <c r="G11" s="119">
        <f>MIN(G4:G10)</f>
        <v>18</v>
      </c>
      <c r="H11" s="121">
        <f>AVERAGE(H4:H10)</f>
        <v>54.428571428571431</v>
      </c>
    </row>
    <row r="12" spans="1:11" ht="15.75" x14ac:dyDescent="0.25">
      <c r="A12" s="189" t="s">
        <v>9</v>
      </c>
      <c r="B12" s="189">
        <v>2</v>
      </c>
      <c r="C12" s="189">
        <v>2</v>
      </c>
      <c r="D12" s="189">
        <v>2</v>
      </c>
      <c r="E12" s="190">
        <f>D12/C12</f>
        <v>1</v>
      </c>
      <c r="F12" s="189">
        <v>85</v>
      </c>
      <c r="G12" s="189">
        <v>55</v>
      </c>
      <c r="H12" s="191">
        <v>70</v>
      </c>
    </row>
    <row r="13" spans="1:11" ht="15.75" x14ac:dyDescent="0.25">
      <c r="A13" s="123" t="s">
        <v>17</v>
      </c>
      <c r="B13" s="123">
        <v>1244</v>
      </c>
      <c r="C13" s="124">
        <v>1107</v>
      </c>
      <c r="D13" s="124">
        <v>1085</v>
      </c>
      <c r="E13" s="125">
        <f>D13/C13</f>
        <v>0.98012646793134595</v>
      </c>
      <c r="F13" s="124">
        <v>100</v>
      </c>
      <c r="G13" s="124">
        <v>0</v>
      </c>
      <c r="H13" s="126">
        <v>69.77</v>
      </c>
    </row>
    <row r="14" spans="1:11" x14ac:dyDescent="0.25">
      <c r="A14" s="143" t="s">
        <v>84</v>
      </c>
      <c r="B14" s="143"/>
      <c r="C14" s="143">
        <f>C11-D11</f>
        <v>1</v>
      </c>
      <c r="D14" s="143"/>
    </row>
    <row r="16" spans="1:11" ht="15.75" x14ac:dyDescent="0.25">
      <c r="A16" s="215"/>
      <c r="B16" s="215"/>
      <c r="C16" s="215"/>
      <c r="D16" s="215"/>
      <c r="E16" s="215"/>
      <c r="F16" s="215"/>
      <c r="G16" s="215"/>
      <c r="H16" s="7"/>
    </row>
    <row r="17" spans="1:10" ht="15.75" x14ac:dyDescent="0.25">
      <c r="A17" s="60"/>
      <c r="B17" s="60"/>
      <c r="C17" s="60"/>
      <c r="D17" s="60"/>
      <c r="E17" s="60"/>
      <c r="F17" s="60"/>
      <c r="G17" s="60"/>
      <c r="H17" s="7"/>
    </row>
    <row r="18" spans="1:10" ht="15.75" x14ac:dyDescent="0.25">
      <c r="A18" s="15" t="s">
        <v>0</v>
      </c>
      <c r="B18" s="15" t="s">
        <v>60</v>
      </c>
      <c r="C18" s="83" t="s">
        <v>61</v>
      </c>
      <c r="D18" s="83" t="s">
        <v>45</v>
      </c>
      <c r="E18" s="83" t="s">
        <v>46</v>
      </c>
      <c r="F18" s="83" t="s">
        <v>47</v>
      </c>
      <c r="G18" s="84" t="s">
        <v>48</v>
      </c>
      <c r="H18" s="84" t="s">
        <v>32</v>
      </c>
      <c r="I18" s="84" t="s">
        <v>33</v>
      </c>
      <c r="J18" s="84" t="s">
        <v>34</v>
      </c>
    </row>
    <row r="19" spans="1:10" ht="15.75" x14ac:dyDescent="0.25">
      <c r="A19" s="16" t="s">
        <v>15</v>
      </c>
      <c r="B19" s="101">
        <v>0</v>
      </c>
      <c r="C19" s="117">
        <v>1</v>
      </c>
      <c r="D19" s="117">
        <v>1</v>
      </c>
      <c r="E19" s="117">
        <v>4</v>
      </c>
      <c r="F19" s="117">
        <v>1</v>
      </c>
      <c r="G19" s="117">
        <v>1</v>
      </c>
      <c r="H19" s="187">
        <v>0</v>
      </c>
      <c r="I19" s="117">
        <v>1</v>
      </c>
      <c r="J19" s="187">
        <v>0</v>
      </c>
    </row>
    <row r="20" spans="1:10" ht="15.75" x14ac:dyDescent="0.25">
      <c r="A20" s="16" t="s">
        <v>2</v>
      </c>
      <c r="B20" s="101"/>
      <c r="C20" s="117"/>
      <c r="D20" s="117"/>
      <c r="E20" s="117"/>
      <c r="F20" s="117"/>
      <c r="G20" s="117">
        <v>1</v>
      </c>
      <c r="H20" s="117"/>
      <c r="I20" s="117"/>
      <c r="J20" s="117"/>
    </row>
    <row r="21" spans="1:10" ht="15.75" x14ac:dyDescent="0.25">
      <c r="A21" s="16" t="s">
        <v>3</v>
      </c>
      <c r="B21" s="101"/>
      <c r="C21" s="117"/>
      <c r="D21" s="117">
        <v>1</v>
      </c>
      <c r="E21" s="117"/>
      <c r="F21" s="117"/>
      <c r="G21" s="117">
        <v>1</v>
      </c>
      <c r="H21" s="117"/>
      <c r="I21" s="117"/>
      <c r="J21" s="117"/>
    </row>
    <row r="22" spans="1:10" ht="15.75" x14ac:dyDescent="0.25">
      <c r="A22" s="16" t="s">
        <v>4</v>
      </c>
      <c r="B22" s="101"/>
      <c r="C22" s="117"/>
      <c r="D22" s="117"/>
      <c r="E22" s="117"/>
      <c r="F22" s="117"/>
      <c r="G22" s="117"/>
      <c r="H22" s="117"/>
      <c r="I22" s="117">
        <v>1</v>
      </c>
      <c r="J22" s="117"/>
    </row>
    <row r="23" spans="1:10" ht="15.75" x14ac:dyDescent="0.25">
      <c r="A23" s="16" t="s">
        <v>5</v>
      </c>
      <c r="B23" s="101">
        <v>1</v>
      </c>
      <c r="C23" s="117"/>
      <c r="D23" s="117"/>
      <c r="E23" s="117"/>
      <c r="F23" s="117"/>
      <c r="G23" s="117"/>
      <c r="H23" s="117"/>
      <c r="I23" s="117"/>
      <c r="J23" s="117"/>
    </row>
    <row r="24" spans="1:10" ht="15.75" x14ac:dyDescent="0.25">
      <c r="A24" s="16" t="s">
        <v>6</v>
      </c>
      <c r="B24" s="101"/>
      <c r="C24" s="117"/>
      <c r="D24" s="117">
        <v>1</v>
      </c>
      <c r="E24" s="117"/>
      <c r="F24" s="117"/>
      <c r="G24" s="117"/>
      <c r="H24" s="117"/>
      <c r="I24" s="117"/>
      <c r="J24" s="117"/>
    </row>
    <row r="25" spans="1:10" ht="15.75" x14ac:dyDescent="0.25">
      <c r="A25" s="16" t="s">
        <v>7</v>
      </c>
      <c r="B25" s="101"/>
      <c r="C25" s="117"/>
      <c r="D25" s="117"/>
      <c r="E25" s="117"/>
      <c r="F25" s="117"/>
      <c r="G25" s="117"/>
      <c r="H25" s="117">
        <v>1</v>
      </c>
      <c r="I25" s="117"/>
      <c r="J25" s="117"/>
    </row>
    <row r="26" spans="1:10" ht="18.75" x14ac:dyDescent="0.3">
      <c r="A26" s="54" t="s">
        <v>35</v>
      </c>
      <c r="B26" s="76">
        <f t="shared" ref="B26:J26" si="1">SUM(B19:B25)</f>
        <v>1</v>
      </c>
      <c r="C26" s="76">
        <f t="shared" si="1"/>
        <v>1</v>
      </c>
      <c r="D26" s="76">
        <f t="shared" si="1"/>
        <v>3</v>
      </c>
      <c r="E26" s="76">
        <f t="shared" si="1"/>
        <v>4</v>
      </c>
      <c r="F26" s="76">
        <f t="shared" si="1"/>
        <v>1</v>
      </c>
      <c r="G26" s="76">
        <f t="shared" si="1"/>
        <v>3</v>
      </c>
      <c r="H26" s="76">
        <f t="shared" si="1"/>
        <v>1</v>
      </c>
      <c r="I26" s="76">
        <f t="shared" si="1"/>
        <v>2</v>
      </c>
      <c r="J26" s="76">
        <f t="shared" si="1"/>
        <v>0</v>
      </c>
    </row>
    <row r="27" spans="1:10" ht="15.75" x14ac:dyDescent="0.25">
      <c r="A27" s="60" t="s">
        <v>71</v>
      </c>
      <c r="B27" s="188">
        <f>B26*100/B11</f>
        <v>6.666666666666667</v>
      </c>
      <c r="C27" s="188">
        <f>C26*100/C11</f>
        <v>6.666666666666667</v>
      </c>
      <c r="D27" s="188">
        <f>D26*100/C11</f>
        <v>20</v>
      </c>
      <c r="E27" s="188">
        <f>E26*100/C11</f>
        <v>26.666666666666668</v>
      </c>
      <c r="F27" s="188">
        <f>F26*100/D11</f>
        <v>7.1428571428571432</v>
      </c>
      <c r="G27" s="188">
        <f>G26*100/C11</f>
        <v>20</v>
      </c>
      <c r="H27" s="188">
        <f>H26*100/C11</f>
        <v>6.666666666666667</v>
      </c>
      <c r="I27" s="188">
        <f>I26*100/C11</f>
        <v>13.333333333333334</v>
      </c>
      <c r="J27" s="188">
        <f>J26*100/C11</f>
        <v>0</v>
      </c>
    </row>
  </sheetData>
  <mergeCells count="3">
    <mergeCell ref="A1:E1"/>
    <mergeCell ref="A16:G16"/>
    <mergeCell ref="J3:K3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7"/>
  <sheetViews>
    <sheetView workbookViewId="0">
      <selection activeCell="A18" sqref="A18:I27"/>
    </sheetView>
  </sheetViews>
  <sheetFormatPr defaultRowHeight="15" x14ac:dyDescent="0.25"/>
  <cols>
    <col min="1" max="1" width="20.5703125" customWidth="1"/>
    <col min="2" max="2" width="9.28515625" bestFit="1" customWidth="1"/>
    <col min="3" max="3" width="11.85546875" customWidth="1"/>
    <col min="4" max="4" width="9.28515625" bestFit="1" customWidth="1"/>
    <col min="5" max="5" width="11.28515625" customWidth="1"/>
    <col min="6" max="6" width="10" customWidth="1"/>
    <col min="7" max="7" width="10.42578125" customWidth="1"/>
    <col min="8" max="8" width="10.5703125" customWidth="1"/>
    <col min="9" max="9" width="10.85546875" customWidth="1"/>
  </cols>
  <sheetData>
    <row r="1" spans="1:9" ht="15.75" x14ac:dyDescent="0.25">
      <c r="A1" s="196" t="s">
        <v>23</v>
      </c>
      <c r="B1" s="196"/>
      <c r="C1" s="49">
        <v>44347</v>
      </c>
      <c r="D1" s="13"/>
      <c r="E1" s="13"/>
      <c r="F1" s="13"/>
      <c r="G1" s="13"/>
      <c r="H1" s="49"/>
      <c r="I1" s="2"/>
    </row>
    <row r="2" spans="1:9" ht="15.75" x14ac:dyDescent="0.25">
      <c r="A2" s="147" t="s">
        <v>12</v>
      </c>
      <c r="B2" s="147"/>
      <c r="C2" s="147">
        <v>37</v>
      </c>
      <c r="D2" s="14"/>
      <c r="E2" s="14"/>
      <c r="F2" s="14"/>
      <c r="G2" s="14"/>
      <c r="H2" s="14"/>
      <c r="I2" s="7"/>
    </row>
    <row r="3" spans="1:9" ht="47.25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  <c r="I3" s="8"/>
    </row>
    <row r="4" spans="1:9" ht="18.75" x14ac:dyDescent="0.25">
      <c r="A4" s="16" t="s">
        <v>15</v>
      </c>
      <c r="B4" s="138"/>
      <c r="C4" s="138"/>
      <c r="D4" s="138"/>
      <c r="E4" s="140" t="e">
        <f t="shared" ref="E4:E10" si="0">D4/C4</f>
        <v>#DIV/0!</v>
      </c>
      <c r="F4" s="138"/>
      <c r="G4" s="138"/>
      <c r="H4" s="139"/>
      <c r="I4" s="8"/>
    </row>
    <row r="5" spans="1:9" ht="18.75" x14ac:dyDescent="0.25">
      <c r="A5" s="16" t="s">
        <v>2</v>
      </c>
      <c r="B5" s="138"/>
      <c r="C5" s="138"/>
      <c r="D5" s="138"/>
      <c r="E5" s="140" t="e">
        <f t="shared" si="0"/>
        <v>#DIV/0!</v>
      </c>
      <c r="F5" s="138"/>
      <c r="G5" s="138"/>
      <c r="H5" s="139"/>
      <c r="I5" s="85"/>
    </row>
    <row r="6" spans="1:9" ht="18.75" x14ac:dyDescent="0.25">
      <c r="A6" s="16" t="s">
        <v>3</v>
      </c>
      <c r="B6" s="138"/>
      <c r="C6" s="138"/>
      <c r="D6" s="138"/>
      <c r="E6" s="140" t="e">
        <f t="shared" si="0"/>
        <v>#DIV/0!</v>
      </c>
      <c r="F6" s="138"/>
      <c r="G6" s="138"/>
      <c r="H6" s="139"/>
      <c r="I6" s="4"/>
    </row>
    <row r="7" spans="1:9" ht="18.75" x14ac:dyDescent="0.25">
      <c r="A7" s="16" t="s">
        <v>4</v>
      </c>
      <c r="B7" s="16">
        <v>1</v>
      </c>
      <c r="C7" s="101">
        <v>1</v>
      </c>
      <c r="D7" s="101">
        <v>1</v>
      </c>
      <c r="E7" s="18">
        <f t="shared" si="0"/>
        <v>1</v>
      </c>
      <c r="F7" s="101">
        <v>62</v>
      </c>
      <c r="G7" s="101">
        <v>62</v>
      </c>
      <c r="H7" s="116">
        <v>62</v>
      </c>
      <c r="I7" s="4"/>
    </row>
    <row r="8" spans="1:9" ht="15.75" x14ac:dyDescent="0.25">
      <c r="A8" s="16" t="s">
        <v>5</v>
      </c>
      <c r="B8" s="138"/>
      <c r="C8" s="138"/>
      <c r="D8" s="138"/>
      <c r="E8" s="140" t="e">
        <f t="shared" si="0"/>
        <v>#DIV/0!</v>
      </c>
      <c r="F8" s="138"/>
      <c r="G8" s="138"/>
      <c r="H8" s="139"/>
      <c r="I8" s="33"/>
    </row>
    <row r="9" spans="1:9" ht="15.75" x14ac:dyDescent="0.25">
      <c r="A9" s="16" t="s">
        <v>6</v>
      </c>
      <c r="B9" s="138"/>
      <c r="C9" s="138"/>
      <c r="D9" s="138"/>
      <c r="E9" s="140" t="e">
        <f t="shared" si="0"/>
        <v>#DIV/0!</v>
      </c>
      <c r="F9" s="138"/>
      <c r="G9" s="138"/>
      <c r="H9" s="139"/>
      <c r="I9" s="33"/>
    </row>
    <row r="10" spans="1:9" ht="15.75" x14ac:dyDescent="0.25">
      <c r="A10" s="16" t="s">
        <v>7</v>
      </c>
      <c r="B10" s="37">
        <v>1</v>
      </c>
      <c r="C10" s="101">
        <v>1</v>
      </c>
      <c r="D10" s="101">
        <v>1</v>
      </c>
      <c r="E10" s="18">
        <f t="shared" si="0"/>
        <v>1</v>
      </c>
      <c r="F10" s="101">
        <v>49</v>
      </c>
      <c r="G10" s="101">
        <v>49</v>
      </c>
      <c r="H10" s="116">
        <v>49</v>
      </c>
      <c r="I10" s="33"/>
    </row>
    <row r="11" spans="1:9" ht="18.75" x14ac:dyDescent="0.25">
      <c r="A11" s="20" t="s">
        <v>16</v>
      </c>
      <c r="B11" s="27">
        <f>SUM(B4:B10)</f>
        <v>2</v>
      </c>
      <c r="C11" s="27">
        <f>SUM(C4:C10)</f>
        <v>2</v>
      </c>
      <c r="D11" s="27">
        <f>SUM(D4:D10)</f>
        <v>2</v>
      </c>
      <c r="E11" s="29">
        <f>D11/C11</f>
        <v>1</v>
      </c>
      <c r="F11" s="28">
        <f>MAX(F4:F10)</f>
        <v>62</v>
      </c>
      <c r="G11" s="28">
        <f>MIN(G4:G10)</f>
        <v>49</v>
      </c>
      <c r="H11" s="92">
        <f>AVERAGE(H5:H10)</f>
        <v>55.5</v>
      </c>
      <c r="I11" s="4"/>
    </row>
    <row r="12" spans="1:9" ht="15.75" x14ac:dyDescent="0.25">
      <c r="A12" s="27" t="s">
        <v>17</v>
      </c>
      <c r="B12" s="123">
        <v>270</v>
      </c>
      <c r="C12" s="124">
        <v>223</v>
      </c>
      <c r="D12" s="124">
        <v>212</v>
      </c>
      <c r="E12" s="125">
        <f>D12/C12</f>
        <v>0.95067264573991028</v>
      </c>
      <c r="F12" s="124" t="s">
        <v>80</v>
      </c>
      <c r="G12" s="124" t="s">
        <v>80</v>
      </c>
      <c r="H12" s="124">
        <v>57.39</v>
      </c>
      <c r="I12" s="11"/>
    </row>
    <row r="13" spans="1:9" ht="18.75" x14ac:dyDescent="0.25">
      <c r="A13" s="48" t="s">
        <v>9</v>
      </c>
      <c r="B13" s="101">
        <v>1</v>
      </c>
      <c r="C13" s="116" t="s">
        <v>78</v>
      </c>
      <c r="D13" s="116"/>
      <c r="E13" s="122"/>
      <c r="F13" s="116"/>
      <c r="G13" s="116"/>
      <c r="H13" s="116"/>
      <c r="I13" s="4"/>
    </row>
    <row r="14" spans="1:9" ht="15.75" x14ac:dyDescent="0.25">
      <c r="A14" s="42" t="s">
        <v>10</v>
      </c>
      <c r="B14" s="138">
        <v>0</v>
      </c>
      <c r="C14" s="138"/>
      <c r="D14" s="138"/>
      <c r="E14" s="140"/>
      <c r="F14" s="139"/>
      <c r="G14" s="139"/>
      <c r="H14" s="139"/>
    </row>
    <row r="15" spans="1:9" x14ac:dyDescent="0.25">
      <c r="A15" s="143" t="s">
        <v>50</v>
      </c>
      <c r="C15">
        <f>D11-C11</f>
        <v>0</v>
      </c>
    </row>
    <row r="18" spans="1:9" ht="32.25" x14ac:dyDescent="0.3">
      <c r="A18" s="15" t="s">
        <v>0</v>
      </c>
      <c r="B18" s="15" t="s">
        <v>54</v>
      </c>
      <c r="C18" s="86" t="s">
        <v>43</v>
      </c>
      <c r="D18" s="86" t="s">
        <v>46</v>
      </c>
      <c r="E18" s="86" t="s">
        <v>47</v>
      </c>
      <c r="F18" s="87" t="s">
        <v>48</v>
      </c>
      <c r="G18" s="87" t="s">
        <v>32</v>
      </c>
      <c r="H18" s="87" t="s">
        <v>33</v>
      </c>
      <c r="I18" s="87" t="s">
        <v>34</v>
      </c>
    </row>
    <row r="19" spans="1:9" ht="15.75" x14ac:dyDescent="0.25">
      <c r="A19" s="16" t="s">
        <v>15</v>
      </c>
      <c r="B19" s="16"/>
      <c r="C19" s="141"/>
      <c r="D19" s="141"/>
      <c r="E19" s="141"/>
      <c r="F19" s="142"/>
      <c r="G19" s="142"/>
      <c r="H19" s="142"/>
      <c r="I19" s="142"/>
    </row>
    <row r="20" spans="1:9" ht="15.75" x14ac:dyDescent="0.25">
      <c r="A20" s="16" t="s">
        <v>2</v>
      </c>
      <c r="B20" s="16"/>
      <c r="C20" s="141"/>
      <c r="D20" s="141"/>
      <c r="E20" s="141"/>
      <c r="F20" s="142"/>
      <c r="G20" s="142"/>
      <c r="H20" s="142"/>
      <c r="I20" s="142"/>
    </row>
    <row r="21" spans="1:9" ht="15.75" x14ac:dyDescent="0.25">
      <c r="A21" s="16" t="s">
        <v>3</v>
      </c>
      <c r="B21" s="16"/>
      <c r="C21" s="141"/>
      <c r="D21" s="141"/>
      <c r="E21" s="141"/>
      <c r="F21" s="142"/>
      <c r="G21" s="142"/>
      <c r="H21" s="142"/>
      <c r="I21" s="142"/>
    </row>
    <row r="22" spans="1:9" ht="15.75" x14ac:dyDescent="0.25">
      <c r="A22" s="16" t="s">
        <v>4</v>
      </c>
      <c r="B22" s="16">
        <v>0</v>
      </c>
      <c r="C22" s="68"/>
      <c r="D22" s="68"/>
      <c r="E22" s="68"/>
      <c r="F22" s="82">
        <v>1</v>
      </c>
      <c r="G22" s="82"/>
      <c r="H22" s="82"/>
      <c r="I22" s="82"/>
    </row>
    <row r="23" spans="1:9" ht="15.75" x14ac:dyDescent="0.25">
      <c r="A23" s="16" t="s">
        <v>5</v>
      </c>
      <c r="B23" s="16"/>
      <c r="C23" s="141"/>
      <c r="D23" s="141"/>
      <c r="E23" s="141"/>
      <c r="F23" s="142"/>
      <c r="G23" s="142"/>
      <c r="H23" s="142"/>
      <c r="I23" s="142"/>
    </row>
    <row r="24" spans="1:9" ht="15.75" x14ac:dyDescent="0.25">
      <c r="A24" s="16" t="s">
        <v>6</v>
      </c>
      <c r="B24" s="16"/>
      <c r="C24" s="141"/>
      <c r="D24" s="141"/>
      <c r="E24" s="141"/>
      <c r="F24" s="142"/>
      <c r="G24" s="142"/>
      <c r="H24" s="142"/>
      <c r="I24" s="142"/>
    </row>
    <row r="25" spans="1:9" ht="15.75" x14ac:dyDescent="0.25">
      <c r="A25" s="16" t="s">
        <v>7</v>
      </c>
      <c r="B25" s="16">
        <v>0</v>
      </c>
      <c r="C25" s="68"/>
      <c r="D25" s="68">
        <v>1</v>
      </c>
      <c r="E25" s="68"/>
      <c r="F25" s="82"/>
      <c r="G25" s="82"/>
      <c r="H25" s="82"/>
      <c r="I25" s="82"/>
    </row>
    <row r="26" spans="1:9" ht="18.75" x14ac:dyDescent="0.3">
      <c r="A26" s="136" t="s">
        <v>35</v>
      </c>
      <c r="B26" s="137">
        <f t="shared" ref="B26:I26" si="1">SUM(B19:B25)</f>
        <v>0</v>
      </c>
      <c r="C26" s="137">
        <f t="shared" si="1"/>
        <v>0</v>
      </c>
      <c r="D26" s="137">
        <f t="shared" si="1"/>
        <v>1</v>
      </c>
      <c r="E26" s="137">
        <f t="shared" si="1"/>
        <v>0</v>
      </c>
      <c r="F26" s="137">
        <f t="shared" si="1"/>
        <v>1</v>
      </c>
      <c r="G26" s="137">
        <f t="shared" si="1"/>
        <v>0</v>
      </c>
      <c r="H26" s="137">
        <f t="shared" si="1"/>
        <v>0</v>
      </c>
      <c r="I26" s="137">
        <f t="shared" si="1"/>
        <v>0</v>
      </c>
    </row>
    <row r="27" spans="1:9" x14ac:dyDescent="0.25">
      <c r="C27" s="135">
        <f>C26*100/C11</f>
        <v>0</v>
      </c>
      <c r="D27" s="135">
        <f>D26*100/C11</f>
        <v>50</v>
      </c>
      <c r="E27" s="135">
        <f>E26*100/C11</f>
        <v>0</v>
      </c>
      <c r="F27" s="135">
        <f>F26*100/D11</f>
        <v>50</v>
      </c>
      <c r="G27" s="135">
        <f>G26*100/D11</f>
        <v>0</v>
      </c>
      <c r="H27" s="135">
        <f>H26*100/C11</f>
        <v>0</v>
      </c>
      <c r="I27" s="135">
        <f>I26*100/D11</f>
        <v>0</v>
      </c>
    </row>
  </sheetData>
  <mergeCells count="1">
    <mergeCell ref="A1:B1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7"/>
  <sheetViews>
    <sheetView workbookViewId="0">
      <selection activeCell="A18" sqref="A18:I25"/>
    </sheetView>
  </sheetViews>
  <sheetFormatPr defaultRowHeight="15" x14ac:dyDescent="0.25"/>
  <cols>
    <col min="1" max="1" width="22.42578125" customWidth="1"/>
    <col min="2" max="2" width="13.140625" customWidth="1"/>
    <col min="4" max="4" width="9.140625" customWidth="1"/>
    <col min="5" max="5" width="9.5703125" bestFit="1" customWidth="1"/>
    <col min="6" max="6" width="11.28515625" bestFit="1" customWidth="1"/>
    <col min="8" max="8" width="11.140625" customWidth="1"/>
  </cols>
  <sheetData>
    <row r="1" spans="1:8" ht="15.75" x14ac:dyDescent="0.25">
      <c r="A1" s="78" t="s">
        <v>40</v>
      </c>
      <c r="B1" s="49">
        <v>44347</v>
      </c>
      <c r="C1" s="78"/>
      <c r="D1" s="78"/>
      <c r="E1" s="78"/>
      <c r="F1" s="57"/>
      <c r="G1" s="13"/>
    </row>
    <row r="2" spans="1:8" ht="15.75" x14ac:dyDescent="0.25">
      <c r="A2" s="147" t="s">
        <v>12</v>
      </c>
      <c r="B2" s="147"/>
      <c r="C2" s="147">
        <v>32</v>
      </c>
      <c r="E2" s="14"/>
      <c r="F2" s="14"/>
      <c r="G2" s="14"/>
    </row>
    <row r="3" spans="1:8" ht="47.25" x14ac:dyDescent="0.25">
      <c r="A3" s="15" t="s">
        <v>0</v>
      </c>
      <c r="B3" s="15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</row>
    <row r="4" spans="1:8" ht="15.75" x14ac:dyDescent="0.25">
      <c r="A4" s="16" t="s">
        <v>15</v>
      </c>
      <c r="B4" s="16">
        <v>6</v>
      </c>
      <c r="C4" s="17">
        <v>6</v>
      </c>
      <c r="D4" s="17">
        <v>6</v>
      </c>
      <c r="E4" s="18">
        <f>D4/C4</f>
        <v>1</v>
      </c>
      <c r="F4" s="17">
        <v>84</v>
      </c>
      <c r="G4" s="17">
        <v>48</v>
      </c>
      <c r="H4" s="19">
        <v>64</v>
      </c>
    </row>
    <row r="5" spans="1:8" ht="15.75" x14ac:dyDescent="0.25">
      <c r="A5" s="16" t="s">
        <v>2</v>
      </c>
      <c r="B5" s="16"/>
      <c r="C5" s="138"/>
      <c r="D5" s="138"/>
      <c r="E5" s="140" t="e">
        <f t="shared" ref="E5:E10" si="0">D5/C5</f>
        <v>#DIV/0!</v>
      </c>
      <c r="F5" s="138"/>
      <c r="G5" s="138"/>
      <c r="H5" s="139"/>
    </row>
    <row r="6" spans="1:8" ht="15.75" x14ac:dyDescent="0.25">
      <c r="A6" s="16" t="s">
        <v>3</v>
      </c>
      <c r="B6" s="16">
        <v>1</v>
      </c>
      <c r="C6" s="16">
        <v>1</v>
      </c>
      <c r="D6" s="16">
        <v>1</v>
      </c>
      <c r="E6" s="35">
        <f t="shared" si="0"/>
        <v>1</v>
      </c>
      <c r="F6" s="17">
        <v>48</v>
      </c>
      <c r="G6" s="17">
        <v>48</v>
      </c>
      <c r="H6" s="19">
        <v>48</v>
      </c>
    </row>
    <row r="7" spans="1:8" ht="15.75" x14ac:dyDescent="0.25">
      <c r="A7" s="16" t="s">
        <v>4</v>
      </c>
      <c r="B7" s="16">
        <v>3</v>
      </c>
      <c r="C7" s="17">
        <v>3</v>
      </c>
      <c r="D7" s="17">
        <v>3</v>
      </c>
      <c r="E7" s="18">
        <f t="shared" si="0"/>
        <v>1</v>
      </c>
      <c r="F7" s="17">
        <v>69</v>
      </c>
      <c r="G7" s="17">
        <v>54</v>
      </c>
      <c r="H7" s="19">
        <v>59</v>
      </c>
    </row>
    <row r="8" spans="1:8" ht="15.75" x14ac:dyDescent="0.25">
      <c r="A8" s="16" t="s">
        <v>5</v>
      </c>
      <c r="B8" s="16"/>
      <c r="C8" s="105"/>
      <c r="D8" s="105"/>
      <c r="E8" s="140" t="e">
        <f t="shared" si="0"/>
        <v>#DIV/0!</v>
      </c>
      <c r="F8" s="105"/>
      <c r="G8" s="105"/>
      <c r="H8" s="106"/>
    </row>
    <row r="9" spans="1:8" ht="15.75" x14ac:dyDescent="0.25">
      <c r="A9" s="16" t="s">
        <v>6</v>
      </c>
      <c r="B9" s="16"/>
      <c r="C9" s="72"/>
      <c r="D9" s="72"/>
      <c r="E9" s="140" t="e">
        <f t="shared" si="0"/>
        <v>#DIV/0!</v>
      </c>
      <c r="F9" s="72"/>
      <c r="G9" s="72"/>
      <c r="H9" s="73"/>
    </row>
    <row r="10" spans="1:8" ht="15.75" x14ac:dyDescent="0.25">
      <c r="A10" s="16" t="s">
        <v>7</v>
      </c>
      <c r="B10" s="37">
        <v>1</v>
      </c>
      <c r="C10" s="101">
        <v>1</v>
      </c>
      <c r="D10" s="101">
        <v>1</v>
      </c>
      <c r="E10" s="102">
        <f t="shared" si="0"/>
        <v>1</v>
      </c>
      <c r="F10" s="101">
        <v>84</v>
      </c>
      <c r="G10" s="101">
        <v>84</v>
      </c>
      <c r="H10" s="116">
        <v>84</v>
      </c>
    </row>
    <row r="11" spans="1:8" ht="15.75" x14ac:dyDescent="0.25">
      <c r="A11" s="20" t="s">
        <v>16</v>
      </c>
      <c r="B11" s="1">
        <f>SUM(B4:B10)</f>
        <v>11</v>
      </c>
      <c r="C11" s="1">
        <f>SUM(C4:C10)</f>
        <v>11</v>
      </c>
      <c r="D11" s="1">
        <f>SUM(D4:D10)</f>
        <v>11</v>
      </c>
      <c r="E11" s="41">
        <f>D11/C11</f>
        <v>1</v>
      </c>
      <c r="F11" s="1">
        <f>MAX(F4:F10)</f>
        <v>84</v>
      </c>
      <c r="G11" s="1">
        <f>MIN(G4:G10)</f>
        <v>48</v>
      </c>
      <c r="H11" s="22">
        <f>AVERAGE(H4:H10)</f>
        <v>63.75</v>
      </c>
    </row>
    <row r="12" spans="1:8" ht="15.75" x14ac:dyDescent="0.25">
      <c r="A12" s="144" t="s">
        <v>17</v>
      </c>
      <c r="B12" s="144">
        <v>687</v>
      </c>
      <c r="C12" s="145">
        <v>582</v>
      </c>
      <c r="D12" s="145">
        <v>556</v>
      </c>
      <c r="E12" s="146">
        <f>D12/C12</f>
        <v>0.9553264604810997</v>
      </c>
      <c r="F12" s="145">
        <v>100</v>
      </c>
      <c r="G12" s="145" t="s">
        <v>80</v>
      </c>
      <c r="H12" s="145">
        <v>60.95</v>
      </c>
    </row>
    <row r="13" spans="1:8" ht="15.75" x14ac:dyDescent="0.25">
      <c r="A13" s="42" t="s">
        <v>10</v>
      </c>
      <c r="B13" s="42"/>
      <c r="C13" s="42"/>
      <c r="D13" s="42"/>
      <c r="E13" s="42"/>
      <c r="F13" s="42"/>
      <c r="G13" s="42"/>
      <c r="H13" s="42"/>
    </row>
    <row r="14" spans="1:8" ht="15.75" x14ac:dyDescent="0.25">
      <c r="A14" s="42" t="s">
        <v>9</v>
      </c>
      <c r="B14" s="42">
        <v>1</v>
      </c>
      <c r="C14" s="43">
        <v>0</v>
      </c>
      <c r="D14" s="43">
        <v>0</v>
      </c>
      <c r="E14" s="44" t="e">
        <f>D14/C14</f>
        <v>#DIV/0!</v>
      </c>
      <c r="F14" s="43"/>
      <c r="G14" s="43"/>
      <c r="H14" s="43"/>
    </row>
    <row r="15" spans="1:8" x14ac:dyDescent="0.25">
      <c r="A15" s="143" t="s">
        <v>51</v>
      </c>
      <c r="C15">
        <f>C11-D11</f>
        <v>0</v>
      </c>
    </row>
    <row r="18" spans="1:9" ht="18.75" x14ac:dyDescent="0.3">
      <c r="A18" s="15" t="s">
        <v>0</v>
      </c>
      <c r="B18" s="15" t="s">
        <v>54</v>
      </c>
      <c r="C18" s="86" t="s">
        <v>43</v>
      </c>
      <c r="D18" s="86" t="s">
        <v>46</v>
      </c>
      <c r="E18" s="86" t="s">
        <v>47</v>
      </c>
      <c r="F18" s="87" t="s">
        <v>48</v>
      </c>
      <c r="G18" s="87" t="s">
        <v>32</v>
      </c>
      <c r="H18" s="87" t="s">
        <v>33</v>
      </c>
      <c r="I18" s="87" t="s">
        <v>34</v>
      </c>
    </row>
    <row r="19" spans="1:9" ht="15.75" x14ac:dyDescent="0.25">
      <c r="A19" s="16" t="s">
        <v>15</v>
      </c>
      <c r="B19" s="16"/>
      <c r="C19" s="68"/>
      <c r="D19" s="68">
        <v>2</v>
      </c>
      <c r="E19" s="68">
        <v>1</v>
      </c>
      <c r="F19" s="82"/>
      <c r="G19" s="82">
        <v>2</v>
      </c>
      <c r="H19" s="82">
        <v>1</v>
      </c>
      <c r="I19" s="82"/>
    </row>
    <row r="20" spans="1:9" ht="15.75" x14ac:dyDescent="0.25">
      <c r="A20" s="16" t="s">
        <v>2</v>
      </c>
      <c r="B20" s="138"/>
      <c r="C20" s="141"/>
      <c r="D20" s="141"/>
      <c r="E20" s="141"/>
      <c r="F20" s="142"/>
      <c r="G20" s="142"/>
      <c r="H20" s="142"/>
      <c r="I20" s="142"/>
    </row>
    <row r="21" spans="1:9" ht="15.75" x14ac:dyDescent="0.25">
      <c r="A21" s="16" t="s">
        <v>3</v>
      </c>
      <c r="B21" s="16"/>
      <c r="C21" s="68"/>
      <c r="D21" s="68">
        <v>1</v>
      </c>
      <c r="E21" s="68"/>
      <c r="F21" s="82"/>
      <c r="G21" s="82"/>
      <c r="H21" s="82"/>
      <c r="I21" s="82"/>
    </row>
    <row r="22" spans="1:9" ht="15.75" x14ac:dyDescent="0.25">
      <c r="A22" s="16" t="s">
        <v>4</v>
      </c>
      <c r="B22" s="16"/>
      <c r="C22" s="68"/>
      <c r="D22" s="68"/>
      <c r="E22" s="68">
        <v>2</v>
      </c>
      <c r="F22" s="82">
        <v>1</v>
      </c>
      <c r="G22" s="82"/>
      <c r="H22" s="82"/>
      <c r="I22" s="82"/>
    </row>
    <row r="23" spans="1:9" ht="15.75" x14ac:dyDescent="0.25">
      <c r="A23" s="16" t="s">
        <v>5</v>
      </c>
      <c r="B23" s="138"/>
      <c r="C23" s="141"/>
      <c r="D23" s="141"/>
      <c r="E23" s="141"/>
      <c r="F23" s="142"/>
      <c r="G23" s="142"/>
      <c r="H23" s="142"/>
      <c r="I23" s="142"/>
    </row>
    <row r="24" spans="1:9" ht="15.75" x14ac:dyDescent="0.25">
      <c r="A24" s="16" t="s">
        <v>6</v>
      </c>
      <c r="B24" s="138"/>
      <c r="C24" s="141"/>
      <c r="D24" s="141"/>
      <c r="E24" s="141"/>
      <c r="F24" s="142"/>
      <c r="G24" s="142"/>
      <c r="H24" s="142"/>
      <c r="I24" s="142"/>
    </row>
    <row r="25" spans="1:9" ht="15.75" x14ac:dyDescent="0.25">
      <c r="A25" s="16" t="s">
        <v>7</v>
      </c>
      <c r="B25" s="16"/>
      <c r="C25" s="68"/>
      <c r="D25" s="68"/>
      <c r="E25" s="68"/>
      <c r="F25" s="82"/>
      <c r="G25" s="82"/>
      <c r="H25" s="82">
        <v>1</v>
      </c>
      <c r="I25" s="82"/>
    </row>
    <row r="26" spans="1:9" ht="18.75" x14ac:dyDescent="0.3">
      <c r="A26" s="136" t="s">
        <v>35</v>
      </c>
      <c r="B26" s="137">
        <f t="shared" ref="B26:I26" si="1">SUM(B19:B25)</f>
        <v>0</v>
      </c>
      <c r="C26" s="137">
        <f t="shared" si="1"/>
        <v>0</v>
      </c>
      <c r="D26" s="137">
        <f t="shared" si="1"/>
        <v>3</v>
      </c>
      <c r="E26" s="137">
        <f t="shared" si="1"/>
        <v>3</v>
      </c>
      <c r="F26" s="137">
        <f t="shared" si="1"/>
        <v>1</v>
      </c>
      <c r="G26" s="137">
        <f t="shared" si="1"/>
        <v>2</v>
      </c>
      <c r="H26" s="137">
        <f t="shared" si="1"/>
        <v>2</v>
      </c>
      <c r="I26" s="137">
        <f t="shared" si="1"/>
        <v>0</v>
      </c>
    </row>
    <row r="27" spans="1:9" x14ac:dyDescent="0.25">
      <c r="C27" s="135">
        <f>C26*100/C11</f>
        <v>0</v>
      </c>
      <c r="D27" s="135">
        <f>D26*100/C11</f>
        <v>27.272727272727273</v>
      </c>
      <c r="E27" s="135">
        <f>E26*100/C11</f>
        <v>27.272727272727273</v>
      </c>
      <c r="F27" s="135">
        <f>F26*100/D11</f>
        <v>9.0909090909090917</v>
      </c>
      <c r="G27" s="135">
        <f>G26*100/D11</f>
        <v>18.181818181818183</v>
      </c>
      <c r="H27" s="135">
        <f>H26*100/C11</f>
        <v>18.181818181818183</v>
      </c>
      <c r="I27" s="135">
        <f>I26*100/D11</f>
        <v>0</v>
      </c>
    </row>
  </sheetData>
  <phoneticPr fontId="8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I29"/>
  <sheetViews>
    <sheetView topLeftCell="A7" workbookViewId="0">
      <selection activeCell="A20" sqref="A20:I29"/>
    </sheetView>
  </sheetViews>
  <sheetFormatPr defaultRowHeight="15" x14ac:dyDescent="0.25"/>
  <cols>
    <col min="1" max="1" width="17" customWidth="1"/>
    <col min="4" max="4" width="11.42578125" customWidth="1"/>
    <col min="5" max="5" width="12.7109375" customWidth="1"/>
    <col min="8" max="8" width="10.7109375" customWidth="1"/>
  </cols>
  <sheetData>
    <row r="2" spans="1:8" ht="15.75" x14ac:dyDescent="0.25">
      <c r="A2" s="196" t="s">
        <v>38</v>
      </c>
      <c r="B2" s="196"/>
      <c r="C2" s="196"/>
      <c r="D2" s="45"/>
      <c r="E2" s="34"/>
      <c r="F2" s="34"/>
      <c r="G2" s="34"/>
    </row>
    <row r="3" spans="1:8" ht="15.75" x14ac:dyDescent="0.25">
      <c r="A3" s="94" t="s">
        <v>12</v>
      </c>
      <c r="B3" s="94"/>
      <c r="C3" s="94">
        <v>24</v>
      </c>
      <c r="D3" s="14"/>
      <c r="E3" s="14"/>
      <c r="F3" s="14"/>
      <c r="G3" s="14"/>
    </row>
    <row r="4" spans="1:8" ht="50.25" customHeight="1" x14ac:dyDescent="0.25">
      <c r="A4" s="15" t="s">
        <v>0</v>
      </c>
      <c r="B4" s="15" t="s">
        <v>1</v>
      </c>
      <c r="C4" s="15" t="s">
        <v>25</v>
      </c>
      <c r="D4" s="15" t="s">
        <v>26</v>
      </c>
      <c r="E4" s="15" t="s">
        <v>27</v>
      </c>
      <c r="F4" s="15" t="s">
        <v>13</v>
      </c>
      <c r="G4" s="15" t="s">
        <v>14</v>
      </c>
      <c r="H4" s="15" t="s">
        <v>28</v>
      </c>
    </row>
    <row r="5" spans="1:8" ht="15.75" x14ac:dyDescent="0.25">
      <c r="A5" s="16" t="s">
        <v>15</v>
      </c>
      <c r="B5" s="16">
        <v>41</v>
      </c>
      <c r="C5" s="16">
        <v>41</v>
      </c>
      <c r="D5" s="16">
        <v>41</v>
      </c>
      <c r="E5" s="35">
        <f>D5/C5</f>
        <v>1</v>
      </c>
      <c r="F5" s="17">
        <v>96</v>
      </c>
      <c r="G5" s="16">
        <v>40</v>
      </c>
      <c r="H5" s="19">
        <v>76</v>
      </c>
    </row>
    <row r="6" spans="1:8" ht="15.75" x14ac:dyDescent="0.25">
      <c r="A6" s="16" t="s">
        <v>2</v>
      </c>
      <c r="B6" s="16">
        <v>41</v>
      </c>
      <c r="C6" s="16">
        <v>41</v>
      </c>
      <c r="D6" s="16">
        <v>41</v>
      </c>
      <c r="E6" s="35">
        <f t="shared" ref="E6:E11" si="0">D6/C6</f>
        <v>1</v>
      </c>
      <c r="F6" s="16">
        <v>98</v>
      </c>
      <c r="G6" s="16">
        <v>49</v>
      </c>
      <c r="H6" s="36">
        <v>71</v>
      </c>
    </row>
    <row r="7" spans="1:8" ht="15.75" x14ac:dyDescent="0.25">
      <c r="A7" s="16" t="s">
        <v>3</v>
      </c>
      <c r="B7" s="16">
        <v>26</v>
      </c>
      <c r="C7" s="16">
        <v>26</v>
      </c>
      <c r="D7" s="16">
        <v>26</v>
      </c>
      <c r="E7" s="35">
        <f t="shared" si="0"/>
        <v>1</v>
      </c>
      <c r="F7" s="16">
        <v>88</v>
      </c>
      <c r="G7" s="17">
        <v>41</v>
      </c>
      <c r="H7" s="36">
        <v>63</v>
      </c>
    </row>
    <row r="8" spans="1:8" ht="15.75" x14ac:dyDescent="0.25">
      <c r="A8" s="16" t="s">
        <v>4</v>
      </c>
      <c r="B8" s="16">
        <v>54</v>
      </c>
      <c r="C8" s="16">
        <v>54</v>
      </c>
      <c r="D8" s="16">
        <v>54</v>
      </c>
      <c r="E8" s="35">
        <f t="shared" si="0"/>
        <v>1</v>
      </c>
      <c r="F8" s="16">
        <v>94</v>
      </c>
      <c r="G8" s="16">
        <v>36</v>
      </c>
      <c r="H8" s="36">
        <v>70</v>
      </c>
    </row>
    <row r="9" spans="1:8" ht="15.75" x14ac:dyDescent="0.25">
      <c r="A9" s="16" t="s">
        <v>5</v>
      </c>
      <c r="B9" s="16">
        <v>26</v>
      </c>
      <c r="C9" s="16">
        <v>26</v>
      </c>
      <c r="D9" s="16">
        <v>26</v>
      </c>
      <c r="E9" s="35">
        <f t="shared" si="0"/>
        <v>1</v>
      </c>
      <c r="F9" s="16">
        <v>82</v>
      </c>
      <c r="G9" s="17">
        <v>28</v>
      </c>
      <c r="H9" s="36">
        <v>59</v>
      </c>
    </row>
    <row r="10" spans="1:8" ht="15.75" x14ac:dyDescent="0.25">
      <c r="A10" s="16" t="s">
        <v>6</v>
      </c>
      <c r="B10" s="16">
        <v>12</v>
      </c>
      <c r="C10" s="16">
        <v>12</v>
      </c>
      <c r="D10" s="16">
        <v>12</v>
      </c>
      <c r="E10" s="35">
        <f t="shared" si="0"/>
        <v>1</v>
      </c>
      <c r="F10" s="16">
        <v>64</v>
      </c>
      <c r="G10" s="16">
        <v>43</v>
      </c>
      <c r="H10" s="36">
        <v>54</v>
      </c>
    </row>
    <row r="11" spans="1:8" ht="15.75" x14ac:dyDescent="0.25">
      <c r="A11" s="16" t="s">
        <v>7</v>
      </c>
      <c r="B11" s="37">
        <v>21</v>
      </c>
      <c r="C11" s="17">
        <v>21</v>
      </c>
      <c r="D11" s="17">
        <v>21</v>
      </c>
      <c r="E11" s="18">
        <f t="shared" si="0"/>
        <v>1</v>
      </c>
      <c r="F11" s="17">
        <v>88</v>
      </c>
      <c r="G11" s="17">
        <v>26</v>
      </c>
      <c r="H11" s="19">
        <v>58</v>
      </c>
    </row>
    <row r="12" spans="1:8" ht="15.75" x14ac:dyDescent="0.25">
      <c r="A12" s="20" t="s">
        <v>16</v>
      </c>
      <c r="B12" s="20">
        <f>SUM(B5:B11)</f>
        <v>221</v>
      </c>
      <c r="C12" s="20">
        <f>SUM(C5:C11)</f>
        <v>221</v>
      </c>
      <c r="D12" s="20">
        <f>SUM(D5:D11)</f>
        <v>221</v>
      </c>
      <c r="E12" s="41">
        <f>D12/C12</f>
        <v>1</v>
      </c>
      <c r="F12" s="1">
        <f>MAX(F5:F11)</f>
        <v>98</v>
      </c>
      <c r="G12" s="51">
        <f>MIN(G5:G11)</f>
        <v>26</v>
      </c>
      <c r="H12" s="51">
        <f>AVERAGE(H5:H11)</f>
        <v>64.428571428571431</v>
      </c>
    </row>
    <row r="13" spans="1:8" ht="15.75" x14ac:dyDescent="0.25">
      <c r="A13" s="123" t="s">
        <v>17</v>
      </c>
      <c r="B13" s="123">
        <v>12664</v>
      </c>
      <c r="C13" s="124">
        <v>12294</v>
      </c>
      <c r="D13" s="124">
        <v>12249</v>
      </c>
      <c r="E13" s="125">
        <f>D13/C13</f>
        <v>0.99633967789165445</v>
      </c>
      <c r="F13" s="124">
        <v>100</v>
      </c>
      <c r="G13" s="124" t="s">
        <v>80</v>
      </c>
      <c r="H13" s="124">
        <v>66.62</v>
      </c>
    </row>
    <row r="14" spans="1:8" ht="15.75" x14ac:dyDescent="0.25">
      <c r="A14" s="90" t="s">
        <v>10</v>
      </c>
      <c r="B14" s="91"/>
      <c r="C14" s="24">
        <v>1</v>
      </c>
      <c r="D14" s="24">
        <v>1</v>
      </c>
      <c r="E14" s="25">
        <f>D14/C14</f>
        <v>1</v>
      </c>
      <c r="F14" s="24">
        <v>57</v>
      </c>
      <c r="G14" s="24">
        <v>57</v>
      </c>
      <c r="H14" s="26">
        <v>57</v>
      </c>
    </row>
    <row r="15" spans="1:8" ht="15.75" x14ac:dyDescent="0.25">
      <c r="A15" s="90" t="s">
        <v>9</v>
      </c>
      <c r="B15" s="24"/>
      <c r="C15" s="24">
        <v>5</v>
      </c>
      <c r="D15" s="24">
        <v>5</v>
      </c>
      <c r="E15" s="25">
        <f>D15/C15</f>
        <v>1</v>
      </c>
      <c r="F15" s="24">
        <v>96</v>
      </c>
      <c r="G15" s="24">
        <v>30</v>
      </c>
      <c r="H15" s="26">
        <v>58</v>
      </c>
    </row>
    <row r="16" spans="1:8" x14ac:dyDescent="0.25">
      <c r="A16" s="114" t="s">
        <v>51</v>
      </c>
      <c r="B16" s="114"/>
      <c r="C16" s="114">
        <f>C12-D12</f>
        <v>0</v>
      </c>
    </row>
    <row r="20" spans="1:9" ht="18.75" x14ac:dyDescent="0.3">
      <c r="A20" s="151" t="s">
        <v>0</v>
      </c>
      <c r="B20" s="152" t="s">
        <v>81</v>
      </c>
      <c r="C20" s="152" t="s">
        <v>82</v>
      </c>
      <c r="D20" s="152" t="s">
        <v>46</v>
      </c>
      <c r="E20" s="152" t="s">
        <v>47</v>
      </c>
      <c r="F20" s="152" t="s">
        <v>48</v>
      </c>
      <c r="G20" s="152" t="s">
        <v>32</v>
      </c>
      <c r="H20" s="152" t="s">
        <v>33</v>
      </c>
      <c r="I20" s="152" t="s">
        <v>34</v>
      </c>
    </row>
    <row r="21" spans="1:9" ht="15.75" x14ac:dyDescent="0.25">
      <c r="A21" s="16" t="s">
        <v>15</v>
      </c>
      <c r="B21" s="68">
        <v>0</v>
      </c>
      <c r="C21" s="68">
        <v>1</v>
      </c>
      <c r="D21" s="68">
        <v>2</v>
      </c>
      <c r="E21" s="68">
        <v>0</v>
      </c>
      <c r="F21" s="68">
        <v>9</v>
      </c>
      <c r="G21" s="69">
        <v>14</v>
      </c>
      <c r="H21" s="68">
        <v>12</v>
      </c>
      <c r="I21" s="68">
        <v>3</v>
      </c>
    </row>
    <row r="22" spans="1:9" ht="15.75" x14ac:dyDescent="0.25">
      <c r="A22" s="16" t="s">
        <v>2</v>
      </c>
      <c r="B22" s="68">
        <v>0</v>
      </c>
      <c r="C22" s="68">
        <v>0</v>
      </c>
      <c r="D22" s="68">
        <v>2</v>
      </c>
      <c r="E22" s="68">
        <v>8</v>
      </c>
      <c r="F22" s="68">
        <v>10</v>
      </c>
      <c r="G22" s="69">
        <v>10</v>
      </c>
      <c r="H22" s="68">
        <v>9</v>
      </c>
      <c r="I22" s="68">
        <v>2</v>
      </c>
    </row>
    <row r="23" spans="1:9" ht="15.75" x14ac:dyDescent="0.25">
      <c r="A23" s="16" t="s">
        <v>3</v>
      </c>
      <c r="B23" s="68">
        <v>0</v>
      </c>
      <c r="C23" s="68">
        <v>0</v>
      </c>
      <c r="D23" s="68">
        <v>3</v>
      </c>
      <c r="E23" s="68">
        <v>9</v>
      </c>
      <c r="F23" s="68">
        <v>7</v>
      </c>
      <c r="G23" s="68">
        <v>4</v>
      </c>
      <c r="H23" s="68">
        <v>3</v>
      </c>
      <c r="I23" s="68">
        <v>0</v>
      </c>
    </row>
    <row r="24" spans="1:9" ht="15.75" x14ac:dyDescent="0.25">
      <c r="A24" s="16" t="s">
        <v>4</v>
      </c>
      <c r="B24" s="68">
        <v>0</v>
      </c>
      <c r="C24" s="68">
        <v>2</v>
      </c>
      <c r="D24" s="68">
        <v>2</v>
      </c>
      <c r="E24" s="68">
        <v>9</v>
      </c>
      <c r="F24" s="68">
        <v>16</v>
      </c>
      <c r="G24" s="68">
        <v>13</v>
      </c>
      <c r="H24" s="68">
        <v>9</v>
      </c>
      <c r="I24" s="68">
        <v>3</v>
      </c>
    </row>
    <row r="25" spans="1:9" ht="15.75" x14ac:dyDescent="0.25">
      <c r="A25" s="16" t="s">
        <v>5</v>
      </c>
      <c r="B25" s="68">
        <v>0</v>
      </c>
      <c r="C25" s="68">
        <v>2</v>
      </c>
      <c r="D25" s="68">
        <v>7</v>
      </c>
      <c r="E25" s="68">
        <v>6</v>
      </c>
      <c r="F25" s="68">
        <v>6</v>
      </c>
      <c r="G25" s="68">
        <v>3</v>
      </c>
      <c r="H25" s="68">
        <v>2</v>
      </c>
      <c r="I25" s="68">
        <v>0</v>
      </c>
    </row>
    <row r="26" spans="1:9" ht="15.75" x14ac:dyDescent="0.25">
      <c r="A26" s="16" t="s">
        <v>6</v>
      </c>
      <c r="B26" s="69">
        <v>0</v>
      </c>
      <c r="C26" s="69">
        <v>0</v>
      </c>
      <c r="D26" s="69">
        <v>4</v>
      </c>
      <c r="E26" s="68">
        <v>6</v>
      </c>
      <c r="F26" s="68">
        <v>2</v>
      </c>
      <c r="G26" s="68">
        <v>0</v>
      </c>
      <c r="H26" s="68">
        <v>0</v>
      </c>
      <c r="I26" s="68">
        <v>0</v>
      </c>
    </row>
    <row r="27" spans="1:9" ht="15.75" x14ac:dyDescent="0.25">
      <c r="A27" s="16" t="s">
        <v>7</v>
      </c>
      <c r="B27" s="68">
        <v>0</v>
      </c>
      <c r="C27" s="68">
        <v>2</v>
      </c>
      <c r="D27" s="68">
        <v>4</v>
      </c>
      <c r="E27" s="68">
        <v>4</v>
      </c>
      <c r="F27" s="68">
        <v>9</v>
      </c>
      <c r="G27" s="68">
        <v>1</v>
      </c>
      <c r="H27" s="68">
        <v>1</v>
      </c>
      <c r="I27" s="68">
        <v>0</v>
      </c>
    </row>
    <row r="28" spans="1:9" ht="18.75" x14ac:dyDescent="0.3">
      <c r="A28" s="54" t="s">
        <v>35</v>
      </c>
      <c r="B28" s="68">
        <f t="shared" ref="B28:H28" si="1">SUM(B21:B27)</f>
        <v>0</v>
      </c>
      <c r="C28" s="68">
        <f t="shared" si="1"/>
        <v>7</v>
      </c>
      <c r="D28" s="68">
        <f t="shared" si="1"/>
        <v>24</v>
      </c>
      <c r="E28" s="68">
        <f t="shared" si="1"/>
        <v>42</v>
      </c>
      <c r="F28" s="68">
        <f t="shared" si="1"/>
        <v>59</v>
      </c>
      <c r="G28" s="68">
        <f t="shared" si="1"/>
        <v>45</v>
      </c>
      <c r="H28" s="68">
        <f t="shared" si="1"/>
        <v>36</v>
      </c>
      <c r="I28" s="68">
        <f t="shared" ref="I28" si="2">SUM(I21:I27)</f>
        <v>8</v>
      </c>
    </row>
    <row r="29" spans="1:9" ht="18.75" x14ac:dyDescent="0.3">
      <c r="A29" s="153" t="s">
        <v>49</v>
      </c>
      <c r="B29" s="154">
        <f>B28*100/C12</f>
        <v>0</v>
      </c>
      <c r="C29" s="154">
        <f>C28*100/C12</f>
        <v>3.1674208144796379</v>
      </c>
      <c r="D29" s="154">
        <f>D28*100/C12</f>
        <v>10.859728506787331</v>
      </c>
      <c r="E29" s="154">
        <f>E28*100/C12</f>
        <v>19.004524886877828</v>
      </c>
      <c r="F29" s="154">
        <f>F28*100/C12</f>
        <v>26.696832579185521</v>
      </c>
      <c r="G29" s="154">
        <f>G28*100/C12</f>
        <v>20.361990950226243</v>
      </c>
      <c r="H29" s="154">
        <f>H28*100/C12</f>
        <v>16.289592760180994</v>
      </c>
      <c r="I29" s="154">
        <f>I28*100/D12</f>
        <v>3.6199095022624435</v>
      </c>
    </row>
  </sheetData>
  <mergeCells count="1">
    <mergeCell ref="A2:C2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29"/>
  <sheetViews>
    <sheetView zoomScale="85" zoomScaleNormal="85" workbookViewId="0">
      <selection activeCell="A4" sqref="A4:H15"/>
    </sheetView>
  </sheetViews>
  <sheetFormatPr defaultRowHeight="15" x14ac:dyDescent="0.25"/>
  <cols>
    <col min="1" max="1" width="16.7109375" customWidth="1"/>
    <col min="2" max="2" width="10.140625" customWidth="1"/>
    <col min="3" max="3" width="12.85546875" customWidth="1"/>
    <col min="4" max="4" width="11.140625" customWidth="1"/>
    <col min="5" max="5" width="12.42578125" customWidth="1"/>
    <col min="6" max="6" width="10.7109375" customWidth="1"/>
    <col min="7" max="7" width="11" customWidth="1"/>
    <col min="8" max="8" width="11.28515625" customWidth="1"/>
    <col min="9" max="9" width="10.85546875" customWidth="1"/>
    <col min="10" max="15" width="15.85546875" style="67" customWidth="1"/>
    <col min="16" max="18" width="9.140625" style="67"/>
    <col min="19" max="19" width="14.42578125" style="67" customWidth="1"/>
    <col min="20" max="22" width="9.140625" style="67"/>
  </cols>
  <sheetData>
    <row r="2" spans="1:22" ht="15.75" x14ac:dyDescent="0.25">
      <c r="A2" s="196" t="s">
        <v>24</v>
      </c>
      <c r="B2" s="196"/>
      <c r="C2" s="196"/>
      <c r="D2" s="45"/>
      <c r="E2" s="34"/>
      <c r="F2" s="34"/>
      <c r="G2" s="34"/>
    </row>
    <row r="3" spans="1:22" ht="15.75" x14ac:dyDescent="0.25">
      <c r="A3" s="93" t="s">
        <v>12</v>
      </c>
      <c r="B3" s="93"/>
      <c r="C3" s="93">
        <v>27</v>
      </c>
      <c r="D3" s="14"/>
      <c r="E3" s="14"/>
      <c r="F3" s="14"/>
      <c r="G3" s="14"/>
    </row>
    <row r="4" spans="1:22" ht="47.25" x14ac:dyDescent="0.25">
      <c r="A4" s="15" t="s">
        <v>0</v>
      </c>
      <c r="B4" s="15" t="s">
        <v>1</v>
      </c>
      <c r="C4" s="15" t="s">
        <v>25</v>
      </c>
      <c r="D4" s="15" t="s">
        <v>26</v>
      </c>
      <c r="E4" s="15" t="s">
        <v>27</v>
      </c>
      <c r="F4" s="15" t="s">
        <v>13</v>
      </c>
      <c r="G4" s="15" t="s">
        <v>14</v>
      </c>
      <c r="H4" s="15" t="s">
        <v>28</v>
      </c>
    </row>
    <row r="5" spans="1:22" ht="18.75" x14ac:dyDescent="0.3">
      <c r="A5" s="16" t="s">
        <v>15</v>
      </c>
      <c r="B5" s="16">
        <v>24</v>
      </c>
      <c r="C5" s="16">
        <v>24</v>
      </c>
      <c r="D5" s="16">
        <v>23</v>
      </c>
      <c r="E5" s="35">
        <f t="shared" ref="E5:E15" si="0">D5/C5</f>
        <v>0.95833333333333337</v>
      </c>
      <c r="F5" s="17">
        <v>84</v>
      </c>
      <c r="G5" s="16">
        <v>18</v>
      </c>
      <c r="H5" s="19">
        <v>53</v>
      </c>
      <c r="S5" s="107"/>
      <c r="T5" s="108"/>
      <c r="U5" s="108"/>
      <c r="V5" s="108"/>
    </row>
    <row r="6" spans="1:22" ht="18.75" x14ac:dyDescent="0.3">
      <c r="A6" s="16" t="s">
        <v>2</v>
      </c>
      <c r="B6" s="16">
        <v>35</v>
      </c>
      <c r="C6" s="16">
        <v>35</v>
      </c>
      <c r="D6" s="16">
        <v>35</v>
      </c>
      <c r="E6" s="35">
        <f t="shared" si="0"/>
        <v>1</v>
      </c>
      <c r="F6" s="16">
        <v>78</v>
      </c>
      <c r="G6" s="16">
        <v>27</v>
      </c>
      <c r="H6" s="36">
        <v>52</v>
      </c>
      <c r="S6" s="109"/>
      <c r="T6" s="108"/>
      <c r="U6" s="108"/>
      <c r="V6" s="108"/>
    </row>
    <row r="7" spans="1:22" ht="18.75" x14ac:dyDescent="0.3">
      <c r="A7" s="16" t="s">
        <v>3</v>
      </c>
      <c r="B7" s="16">
        <v>16</v>
      </c>
      <c r="C7" s="16">
        <v>16</v>
      </c>
      <c r="D7" s="16">
        <v>15</v>
      </c>
      <c r="E7" s="35">
        <f t="shared" si="0"/>
        <v>0.9375</v>
      </c>
      <c r="F7" s="16">
        <v>86</v>
      </c>
      <c r="G7" s="17">
        <v>18</v>
      </c>
      <c r="H7" s="36">
        <v>47</v>
      </c>
      <c r="S7" s="109"/>
      <c r="T7" s="108"/>
      <c r="U7" s="108"/>
      <c r="V7" s="108"/>
    </row>
    <row r="8" spans="1:22" ht="18.75" x14ac:dyDescent="0.3">
      <c r="A8" s="16" t="s">
        <v>4</v>
      </c>
      <c r="B8" s="16">
        <v>38</v>
      </c>
      <c r="C8" s="16">
        <v>37</v>
      </c>
      <c r="D8" s="16">
        <v>35</v>
      </c>
      <c r="E8" s="35">
        <f t="shared" si="0"/>
        <v>0.94594594594594594</v>
      </c>
      <c r="F8" s="17">
        <v>82</v>
      </c>
      <c r="G8" s="16">
        <v>18</v>
      </c>
      <c r="H8" s="36">
        <v>50</v>
      </c>
      <c r="S8" s="109"/>
      <c r="T8" s="108"/>
      <c r="U8" s="108"/>
      <c r="V8" s="108"/>
    </row>
    <row r="9" spans="1:22" ht="18.75" x14ac:dyDescent="0.3">
      <c r="A9" s="16" t="s">
        <v>5</v>
      </c>
      <c r="B9" s="16">
        <v>11</v>
      </c>
      <c r="C9" s="16">
        <v>11</v>
      </c>
      <c r="D9" s="16">
        <v>11</v>
      </c>
      <c r="E9" s="35">
        <f t="shared" si="0"/>
        <v>1</v>
      </c>
      <c r="F9" s="16">
        <v>74</v>
      </c>
      <c r="G9" s="17">
        <v>27</v>
      </c>
      <c r="H9" s="36">
        <v>43</v>
      </c>
      <c r="S9" s="109"/>
      <c r="T9" s="108"/>
      <c r="U9" s="108"/>
      <c r="V9" s="108"/>
    </row>
    <row r="10" spans="1:22" ht="18.75" x14ac:dyDescent="0.3">
      <c r="A10" s="16" t="s">
        <v>6</v>
      </c>
      <c r="B10" s="16">
        <v>5</v>
      </c>
      <c r="C10" s="16">
        <v>5</v>
      </c>
      <c r="D10" s="16">
        <v>4</v>
      </c>
      <c r="E10" s="35">
        <f t="shared" si="0"/>
        <v>0.8</v>
      </c>
      <c r="F10" s="16">
        <v>56</v>
      </c>
      <c r="G10" s="16">
        <v>9</v>
      </c>
      <c r="H10" s="36">
        <v>34</v>
      </c>
      <c r="S10" s="109"/>
      <c r="T10" s="108"/>
      <c r="U10" s="108"/>
      <c r="V10" s="108"/>
    </row>
    <row r="11" spans="1:22" ht="18.75" x14ac:dyDescent="0.3">
      <c r="A11" s="16" t="s">
        <v>7</v>
      </c>
      <c r="B11" s="37">
        <v>13</v>
      </c>
      <c r="C11" s="17">
        <v>13</v>
      </c>
      <c r="D11" s="17">
        <v>9</v>
      </c>
      <c r="E11" s="18">
        <f t="shared" si="0"/>
        <v>0.69230769230769229</v>
      </c>
      <c r="F11" s="17">
        <v>62</v>
      </c>
      <c r="G11" s="17">
        <v>14</v>
      </c>
      <c r="H11" s="19">
        <v>37</v>
      </c>
      <c r="S11" s="109"/>
      <c r="T11" s="108"/>
      <c r="U11" s="108"/>
      <c r="V11" s="108"/>
    </row>
    <row r="12" spans="1:22" ht="18.75" x14ac:dyDescent="0.3">
      <c r="A12" s="20" t="s">
        <v>16</v>
      </c>
      <c r="B12" s="20">
        <f>SUM(B5:B11)</f>
        <v>142</v>
      </c>
      <c r="C12" s="20">
        <f>SUM(C5:C11)</f>
        <v>141</v>
      </c>
      <c r="D12" s="20">
        <f>SUM(D5:D11)</f>
        <v>132</v>
      </c>
      <c r="E12" s="41">
        <f t="shared" si="0"/>
        <v>0.93617021276595747</v>
      </c>
      <c r="F12" s="1">
        <f>MAX(F5:F11)</f>
        <v>86</v>
      </c>
      <c r="G12" s="51">
        <f>MIN(G5:G11)</f>
        <v>9</v>
      </c>
      <c r="H12" s="51">
        <f>AVERAGE(H5:H11)</f>
        <v>45.142857142857146</v>
      </c>
      <c r="S12" s="109"/>
      <c r="T12" s="108"/>
      <c r="U12" s="108"/>
      <c r="V12" s="108"/>
    </row>
    <row r="13" spans="1:22" ht="18.75" x14ac:dyDescent="0.3">
      <c r="A13" s="123" t="s">
        <v>17</v>
      </c>
      <c r="B13" s="123">
        <v>8287</v>
      </c>
      <c r="C13" s="124">
        <v>7984</v>
      </c>
      <c r="D13" s="124">
        <v>6888</v>
      </c>
      <c r="E13" s="125">
        <f t="shared" si="0"/>
        <v>0.86272545090180364</v>
      </c>
      <c r="F13" s="124">
        <v>100</v>
      </c>
      <c r="G13" s="124"/>
      <c r="H13" s="124">
        <v>46.52</v>
      </c>
      <c r="S13" s="110"/>
      <c r="T13" s="111"/>
      <c r="U13" s="111"/>
      <c r="V13" s="111"/>
    </row>
    <row r="14" spans="1:22" ht="15.75" x14ac:dyDescent="0.25">
      <c r="A14" s="46" t="s">
        <v>9</v>
      </c>
      <c r="B14" s="38">
        <v>8</v>
      </c>
      <c r="C14" s="38">
        <v>4</v>
      </c>
      <c r="D14" s="38">
        <v>3</v>
      </c>
      <c r="E14" s="47">
        <f t="shared" si="0"/>
        <v>0.75</v>
      </c>
      <c r="F14" s="38">
        <v>45</v>
      </c>
      <c r="G14" s="38">
        <v>5</v>
      </c>
      <c r="H14" s="40">
        <v>30</v>
      </c>
      <c r="S14" s="112"/>
      <c r="T14" s="112"/>
      <c r="U14" s="112"/>
      <c r="V14" s="112"/>
    </row>
    <row r="15" spans="1:22" ht="15.75" x14ac:dyDescent="0.25">
      <c r="A15" s="46" t="s">
        <v>10</v>
      </c>
      <c r="B15" s="98">
        <v>7</v>
      </c>
      <c r="C15" s="98">
        <v>3</v>
      </c>
      <c r="D15" s="98">
        <v>2</v>
      </c>
      <c r="E15" s="47">
        <f t="shared" si="0"/>
        <v>0.66666666666666663</v>
      </c>
      <c r="F15" s="98">
        <v>33</v>
      </c>
      <c r="G15" s="98">
        <v>27</v>
      </c>
      <c r="H15" s="40">
        <v>36</v>
      </c>
    </row>
    <row r="16" spans="1:22" ht="15.75" x14ac:dyDescent="0.25">
      <c r="A16" s="169" t="s">
        <v>52</v>
      </c>
      <c r="B16" s="169"/>
      <c r="C16" s="169">
        <f>C12-D12</f>
        <v>9</v>
      </c>
    </row>
    <row r="20" spans="1:22" ht="18.75" x14ac:dyDescent="0.3">
      <c r="A20" s="55" t="s">
        <v>0</v>
      </c>
      <c r="B20" s="185" t="s">
        <v>83</v>
      </c>
      <c r="C20" s="55" t="s">
        <v>44</v>
      </c>
      <c r="D20" s="55" t="s">
        <v>45</v>
      </c>
      <c r="E20" s="55" t="s">
        <v>46</v>
      </c>
      <c r="F20" s="55" t="s">
        <v>47</v>
      </c>
      <c r="G20" s="56" t="s">
        <v>48</v>
      </c>
      <c r="H20" s="56" t="s">
        <v>32</v>
      </c>
      <c r="I20" s="56" t="s">
        <v>33</v>
      </c>
      <c r="J20" s="56" t="s">
        <v>34</v>
      </c>
    </row>
    <row r="21" spans="1:22" ht="18.75" x14ac:dyDescent="0.3">
      <c r="A21" s="16" t="s">
        <v>15</v>
      </c>
      <c r="B21" s="183">
        <v>1</v>
      </c>
      <c r="C21" s="16">
        <v>1</v>
      </c>
      <c r="D21" s="16">
        <v>5</v>
      </c>
      <c r="E21" s="16">
        <v>6</v>
      </c>
      <c r="F21" s="16">
        <v>2</v>
      </c>
      <c r="G21" s="52">
        <v>4</v>
      </c>
      <c r="H21" s="52">
        <v>4</v>
      </c>
      <c r="I21" s="52">
        <v>1</v>
      </c>
      <c r="J21" s="52">
        <v>0</v>
      </c>
    </row>
    <row r="22" spans="1:22" ht="18.75" x14ac:dyDescent="0.3">
      <c r="A22" s="16" t="s">
        <v>2</v>
      </c>
      <c r="B22" s="183">
        <v>0</v>
      </c>
      <c r="C22" s="16">
        <v>4</v>
      </c>
      <c r="D22" s="16">
        <v>8</v>
      </c>
      <c r="E22" s="16">
        <v>5</v>
      </c>
      <c r="F22" s="16">
        <v>3</v>
      </c>
      <c r="G22" s="52">
        <v>11</v>
      </c>
      <c r="H22" s="52">
        <v>4</v>
      </c>
      <c r="I22" s="52">
        <v>0</v>
      </c>
      <c r="J22" s="52">
        <v>0</v>
      </c>
    </row>
    <row r="23" spans="1:22" ht="18.75" x14ac:dyDescent="0.3">
      <c r="A23" s="16" t="s">
        <v>3</v>
      </c>
      <c r="B23" s="183">
        <v>1</v>
      </c>
      <c r="C23" s="16">
        <v>2</v>
      </c>
      <c r="D23" s="16">
        <v>2</v>
      </c>
      <c r="E23" s="16">
        <v>6</v>
      </c>
      <c r="F23" s="16">
        <v>2</v>
      </c>
      <c r="G23" s="52">
        <v>1</v>
      </c>
      <c r="H23" s="52">
        <v>1</v>
      </c>
      <c r="I23" s="52">
        <v>1</v>
      </c>
      <c r="J23" s="52">
        <v>0</v>
      </c>
    </row>
    <row r="24" spans="1:22" ht="18.75" x14ac:dyDescent="0.3">
      <c r="A24" s="16" t="s">
        <v>4</v>
      </c>
      <c r="B24" s="183">
        <v>2</v>
      </c>
      <c r="C24" s="16">
        <v>2</v>
      </c>
      <c r="D24" s="16">
        <v>8</v>
      </c>
      <c r="E24" s="16">
        <v>7</v>
      </c>
      <c r="F24" s="16">
        <v>6</v>
      </c>
      <c r="G24" s="52">
        <v>7</v>
      </c>
      <c r="H24" s="52">
        <v>4</v>
      </c>
      <c r="I24" s="52">
        <v>1</v>
      </c>
      <c r="J24" s="52">
        <v>0</v>
      </c>
    </row>
    <row r="25" spans="1:22" ht="18.75" x14ac:dyDescent="0.3">
      <c r="A25" s="16" t="s">
        <v>5</v>
      </c>
      <c r="B25" s="183">
        <v>0</v>
      </c>
      <c r="C25" s="16">
        <v>3</v>
      </c>
      <c r="D25" s="16">
        <v>2</v>
      </c>
      <c r="E25" s="16">
        <v>4</v>
      </c>
      <c r="F25" s="16">
        <v>0</v>
      </c>
      <c r="G25" s="52">
        <v>1</v>
      </c>
      <c r="H25" s="52">
        <v>1</v>
      </c>
      <c r="I25" s="52">
        <v>0</v>
      </c>
      <c r="J25" s="52">
        <v>0</v>
      </c>
    </row>
    <row r="26" spans="1:22" ht="18.75" x14ac:dyDescent="0.3">
      <c r="A26" s="16" t="s">
        <v>6</v>
      </c>
      <c r="B26" s="183">
        <v>1</v>
      </c>
      <c r="C26" s="16">
        <v>1</v>
      </c>
      <c r="D26" s="16">
        <v>1</v>
      </c>
      <c r="E26" s="16">
        <v>1</v>
      </c>
      <c r="F26" s="16">
        <v>1</v>
      </c>
      <c r="G26" s="52">
        <v>0</v>
      </c>
      <c r="H26" s="52">
        <v>0</v>
      </c>
      <c r="I26" s="52">
        <v>0</v>
      </c>
      <c r="J26" s="52">
        <v>0</v>
      </c>
    </row>
    <row r="27" spans="1:22" ht="18.75" x14ac:dyDescent="0.3">
      <c r="A27" s="16" t="s">
        <v>7</v>
      </c>
      <c r="B27" s="183">
        <v>4</v>
      </c>
      <c r="C27" s="16">
        <v>0</v>
      </c>
      <c r="D27" s="16">
        <v>3</v>
      </c>
      <c r="E27" s="16">
        <v>4</v>
      </c>
      <c r="F27" s="16">
        <v>1</v>
      </c>
      <c r="G27" s="52">
        <v>1</v>
      </c>
      <c r="H27" s="52">
        <v>0</v>
      </c>
      <c r="I27" s="52">
        <v>0</v>
      </c>
      <c r="J27" s="52">
        <v>0</v>
      </c>
    </row>
    <row r="28" spans="1:22" ht="15.75" x14ac:dyDescent="0.25">
      <c r="A28" s="28" t="s">
        <v>36</v>
      </c>
      <c r="B28" s="186">
        <f>SUM(B21:B27)</f>
        <v>9</v>
      </c>
      <c r="C28" s="28">
        <f t="shared" ref="C28:J28" si="1">SUM(C21:C27)</f>
        <v>13</v>
      </c>
      <c r="D28" s="28">
        <f t="shared" si="1"/>
        <v>29</v>
      </c>
      <c r="E28" s="28">
        <f t="shared" si="1"/>
        <v>33</v>
      </c>
      <c r="F28" s="28">
        <f t="shared" si="1"/>
        <v>15</v>
      </c>
      <c r="G28" s="28">
        <f t="shared" si="1"/>
        <v>25</v>
      </c>
      <c r="H28" s="28">
        <f t="shared" si="1"/>
        <v>14</v>
      </c>
      <c r="I28" s="28">
        <f t="shared" si="1"/>
        <v>3</v>
      </c>
      <c r="J28" s="28">
        <f t="shared" si="1"/>
        <v>0</v>
      </c>
    </row>
    <row r="29" spans="1:22" s="156" customFormat="1" ht="18.75" x14ac:dyDescent="0.3">
      <c r="A29" s="54" t="s">
        <v>49</v>
      </c>
      <c r="B29" s="113">
        <f>B28*100/C12</f>
        <v>6.3829787234042552</v>
      </c>
      <c r="C29" s="113">
        <f>C28*100/C12</f>
        <v>9.2198581560283692</v>
      </c>
      <c r="D29" s="113">
        <f>D28*100/C12</f>
        <v>20.567375886524822</v>
      </c>
      <c r="E29" s="113">
        <f>E28*100/C12</f>
        <v>23.404255319148938</v>
      </c>
      <c r="F29" s="113">
        <f>F28*100/C12</f>
        <v>10.638297872340425</v>
      </c>
      <c r="G29" s="113">
        <f>G28*100/C12</f>
        <v>17.730496453900709</v>
      </c>
      <c r="H29" s="113">
        <f>H28*100/C12</f>
        <v>9.9290780141843964</v>
      </c>
      <c r="I29" s="113">
        <f>I28*100/C12</f>
        <v>2.1276595744680851</v>
      </c>
      <c r="J29" s="113">
        <f>J28*100/C12</f>
        <v>0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</sheetData>
  <mergeCells count="1">
    <mergeCell ref="A2:C2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1"/>
  <sheetViews>
    <sheetView zoomScaleNormal="100" workbookViewId="0">
      <selection activeCell="A18" sqref="A18:I27"/>
    </sheetView>
  </sheetViews>
  <sheetFormatPr defaultRowHeight="15" x14ac:dyDescent="0.25"/>
  <cols>
    <col min="1" max="1" width="19.85546875" customWidth="1"/>
    <col min="2" max="2" width="12.5703125" customWidth="1"/>
    <col min="5" max="5" width="12.85546875" customWidth="1"/>
    <col min="6" max="6" width="11.28515625" customWidth="1"/>
    <col min="8" max="8" width="12.5703125" customWidth="1"/>
  </cols>
  <sheetData>
    <row r="1" spans="1:8" ht="15.75" x14ac:dyDescent="0.25">
      <c r="A1" s="196" t="s">
        <v>42</v>
      </c>
      <c r="B1" s="196"/>
      <c r="C1" s="196"/>
      <c r="D1" s="196"/>
      <c r="E1" s="196"/>
      <c r="F1" s="57"/>
      <c r="G1" s="13"/>
    </row>
    <row r="2" spans="1:8" ht="15.75" x14ac:dyDescent="0.25">
      <c r="A2" s="94" t="s">
        <v>12</v>
      </c>
      <c r="B2" s="94"/>
      <c r="C2" s="115">
        <v>36</v>
      </c>
      <c r="D2" s="14"/>
      <c r="E2" s="14"/>
      <c r="F2" s="14"/>
      <c r="G2" s="14"/>
    </row>
    <row r="3" spans="1:8" ht="47.25" x14ac:dyDescent="0.25">
      <c r="A3" s="15" t="s">
        <v>0</v>
      </c>
      <c r="B3" s="15" t="s">
        <v>53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</row>
    <row r="4" spans="1:8" ht="15.75" x14ac:dyDescent="0.25">
      <c r="A4" s="16" t="s">
        <v>15</v>
      </c>
      <c r="B4" s="16">
        <v>9</v>
      </c>
      <c r="C4" s="16">
        <v>9</v>
      </c>
      <c r="D4" s="16">
        <v>9</v>
      </c>
      <c r="E4" s="35">
        <f t="shared" ref="E4:E14" si="0">D4/C4</f>
        <v>1</v>
      </c>
      <c r="F4" s="17">
        <v>91</v>
      </c>
      <c r="G4" s="17">
        <v>39</v>
      </c>
      <c r="H4" s="19">
        <v>59</v>
      </c>
    </row>
    <row r="5" spans="1:8" ht="15.75" x14ac:dyDescent="0.25">
      <c r="A5" s="16" t="s">
        <v>2</v>
      </c>
      <c r="B5" s="16">
        <v>15</v>
      </c>
      <c r="C5" s="16">
        <v>15</v>
      </c>
      <c r="D5" s="16">
        <v>15</v>
      </c>
      <c r="E5" s="35">
        <f t="shared" si="0"/>
        <v>1</v>
      </c>
      <c r="F5" s="17">
        <v>78</v>
      </c>
      <c r="G5" s="17">
        <v>36</v>
      </c>
      <c r="H5" s="19">
        <v>53</v>
      </c>
    </row>
    <row r="6" spans="1:8" ht="15.75" x14ac:dyDescent="0.25">
      <c r="A6" s="16" t="s">
        <v>3</v>
      </c>
      <c r="B6" s="16">
        <v>3</v>
      </c>
      <c r="C6" s="16">
        <v>2</v>
      </c>
      <c r="D6" s="16">
        <v>2</v>
      </c>
      <c r="E6" s="35">
        <f t="shared" si="0"/>
        <v>1</v>
      </c>
      <c r="F6" s="17">
        <v>76</v>
      </c>
      <c r="G6" s="17">
        <v>72</v>
      </c>
      <c r="H6" s="19">
        <v>74</v>
      </c>
    </row>
    <row r="7" spans="1:8" ht="15.75" x14ac:dyDescent="0.25">
      <c r="A7" s="16" t="s">
        <v>4</v>
      </c>
      <c r="B7" s="16">
        <v>18</v>
      </c>
      <c r="C7" s="16">
        <v>17</v>
      </c>
      <c r="D7" s="16">
        <v>17</v>
      </c>
      <c r="E7" s="35">
        <f t="shared" si="0"/>
        <v>1</v>
      </c>
      <c r="F7" s="17">
        <v>70</v>
      </c>
      <c r="G7" s="17">
        <v>36</v>
      </c>
      <c r="H7" s="19">
        <v>51</v>
      </c>
    </row>
    <row r="8" spans="1:8" ht="15.75" x14ac:dyDescent="0.25">
      <c r="A8" s="16" t="s">
        <v>5</v>
      </c>
      <c r="B8" s="16">
        <v>6</v>
      </c>
      <c r="C8" s="16">
        <v>6</v>
      </c>
      <c r="D8" s="16">
        <v>6</v>
      </c>
      <c r="E8" s="35">
        <f t="shared" si="0"/>
        <v>1</v>
      </c>
      <c r="F8" s="17">
        <v>49</v>
      </c>
      <c r="G8" s="17">
        <v>36</v>
      </c>
      <c r="H8" s="19">
        <v>43</v>
      </c>
    </row>
    <row r="9" spans="1:8" ht="15.75" x14ac:dyDescent="0.25">
      <c r="A9" s="16" t="s">
        <v>6</v>
      </c>
      <c r="B9" s="16">
        <v>2</v>
      </c>
      <c r="C9" s="16">
        <v>2</v>
      </c>
      <c r="D9" s="16">
        <v>2</v>
      </c>
      <c r="E9" s="35">
        <f t="shared" si="0"/>
        <v>1</v>
      </c>
      <c r="F9" s="17">
        <v>41</v>
      </c>
      <c r="G9" s="17">
        <v>38</v>
      </c>
      <c r="H9" s="19">
        <v>40</v>
      </c>
    </row>
    <row r="10" spans="1:8" ht="15.75" x14ac:dyDescent="0.25">
      <c r="A10" s="16" t="s">
        <v>7</v>
      </c>
      <c r="B10" s="16">
        <v>6</v>
      </c>
      <c r="C10" s="16">
        <v>6</v>
      </c>
      <c r="D10" s="16">
        <v>3</v>
      </c>
      <c r="E10" s="35">
        <f t="shared" si="0"/>
        <v>0.5</v>
      </c>
      <c r="F10" s="17">
        <v>55</v>
      </c>
      <c r="G10" s="17">
        <v>20</v>
      </c>
      <c r="H10" s="19">
        <v>34</v>
      </c>
    </row>
    <row r="11" spans="1:8" ht="15.75" x14ac:dyDescent="0.25">
      <c r="A11" s="20" t="s">
        <v>16</v>
      </c>
      <c r="B11" s="1">
        <f>SUM(B4:B10)</f>
        <v>59</v>
      </c>
      <c r="C11" s="1">
        <f>SUM(C4:C10)</f>
        <v>57</v>
      </c>
      <c r="D11" s="1">
        <f>SUM(D4:D10)</f>
        <v>54</v>
      </c>
      <c r="E11" s="41">
        <f t="shared" si="0"/>
        <v>0.94736842105263153</v>
      </c>
      <c r="F11" s="1">
        <f>MAX(F4:F10)</f>
        <v>91</v>
      </c>
      <c r="G11" s="1">
        <f>MIN(G4:G10)</f>
        <v>20</v>
      </c>
      <c r="H11" s="51">
        <f>AVERAGE(H4:H10)</f>
        <v>50.571428571428569</v>
      </c>
    </row>
    <row r="12" spans="1:8" ht="15.75" x14ac:dyDescent="0.25">
      <c r="A12" s="123" t="s">
        <v>17</v>
      </c>
      <c r="B12" s="123">
        <v>2781</v>
      </c>
      <c r="C12" s="124">
        <v>2445</v>
      </c>
      <c r="D12" s="124">
        <v>2216</v>
      </c>
      <c r="E12" s="125">
        <f t="shared" si="0"/>
        <v>0.90633946830265844</v>
      </c>
      <c r="F12" s="124">
        <v>100</v>
      </c>
      <c r="G12" s="124"/>
      <c r="H12" s="124">
        <v>48.65</v>
      </c>
    </row>
    <row r="13" spans="1:8" ht="15.75" x14ac:dyDescent="0.25">
      <c r="A13" s="46" t="s">
        <v>10</v>
      </c>
      <c r="B13" s="46">
        <v>4</v>
      </c>
      <c r="C13" s="43">
        <v>2</v>
      </c>
      <c r="D13" s="43">
        <v>2</v>
      </c>
      <c r="E13" s="47">
        <f t="shared" si="0"/>
        <v>1</v>
      </c>
      <c r="F13" s="43">
        <v>40</v>
      </c>
      <c r="G13" s="43">
        <v>38</v>
      </c>
      <c r="H13" s="43">
        <v>39</v>
      </c>
    </row>
    <row r="14" spans="1:8" ht="15.75" x14ac:dyDescent="0.25">
      <c r="A14" s="46" t="s">
        <v>9</v>
      </c>
      <c r="B14" s="46">
        <v>4</v>
      </c>
      <c r="C14" s="43">
        <v>2</v>
      </c>
      <c r="D14" s="43">
        <v>0</v>
      </c>
      <c r="E14" s="47">
        <f t="shared" si="0"/>
        <v>0</v>
      </c>
      <c r="F14" s="43">
        <v>33</v>
      </c>
      <c r="G14" s="43">
        <v>23</v>
      </c>
      <c r="H14" s="43">
        <v>28</v>
      </c>
    </row>
    <row r="15" spans="1:8" x14ac:dyDescent="0.25">
      <c r="A15" s="179" t="s">
        <v>18</v>
      </c>
      <c r="B15" s="179"/>
      <c r="C15" s="179">
        <f>C11-D11</f>
        <v>3</v>
      </c>
    </row>
    <row r="17" spans="1:22" ht="15.75" thickBot="1" x14ac:dyDescent="0.3"/>
    <row r="18" spans="1:22" ht="30.75" customHeight="1" x14ac:dyDescent="0.3">
      <c r="A18" s="15" t="s">
        <v>0</v>
      </c>
      <c r="B18" s="182" t="s">
        <v>54</v>
      </c>
      <c r="C18" s="86" t="s">
        <v>43</v>
      </c>
      <c r="D18" s="86" t="s">
        <v>46</v>
      </c>
      <c r="E18" s="86" t="s">
        <v>47</v>
      </c>
      <c r="F18" s="87" t="s">
        <v>48</v>
      </c>
      <c r="G18" s="87" t="s">
        <v>32</v>
      </c>
      <c r="H18" s="87" t="s">
        <v>33</v>
      </c>
      <c r="I18" s="87" t="s">
        <v>34</v>
      </c>
      <c r="K18" s="197"/>
      <c r="L18" s="198"/>
      <c r="M18" s="201" t="s">
        <v>62</v>
      </c>
      <c r="N18" s="201" t="s">
        <v>11</v>
      </c>
      <c r="O18" s="201" t="s">
        <v>63</v>
      </c>
      <c r="P18" s="201" t="s">
        <v>39</v>
      </c>
      <c r="Q18" s="213" t="s">
        <v>64</v>
      </c>
      <c r="R18" s="201" t="s">
        <v>40</v>
      </c>
      <c r="S18" s="201" t="s">
        <v>65</v>
      </c>
      <c r="T18" s="201" t="s">
        <v>66</v>
      </c>
      <c r="U18" s="201" t="s">
        <v>67</v>
      </c>
      <c r="V18" s="130"/>
    </row>
    <row r="19" spans="1:22" ht="16.5" thickBot="1" x14ac:dyDescent="0.3">
      <c r="A19" s="16" t="s">
        <v>15</v>
      </c>
      <c r="B19" s="183">
        <v>0</v>
      </c>
      <c r="C19" s="68">
        <v>1</v>
      </c>
      <c r="D19" s="68">
        <v>3</v>
      </c>
      <c r="E19" s="68">
        <v>1</v>
      </c>
      <c r="F19" s="82">
        <v>2</v>
      </c>
      <c r="G19" s="82">
        <v>1</v>
      </c>
      <c r="H19" s="82">
        <v>0</v>
      </c>
      <c r="I19" s="82">
        <v>1</v>
      </c>
      <c r="K19" s="199"/>
      <c r="L19" s="200"/>
      <c r="M19" s="202"/>
      <c r="N19" s="202"/>
      <c r="O19" s="202"/>
      <c r="P19" s="202"/>
      <c r="Q19" s="214"/>
      <c r="R19" s="202"/>
      <c r="S19" s="202"/>
      <c r="T19" s="202"/>
      <c r="U19" s="202"/>
      <c r="V19" s="130"/>
    </row>
    <row r="20" spans="1:22" ht="16.5" thickBot="1" x14ac:dyDescent="0.3">
      <c r="A20" s="16" t="s">
        <v>2</v>
      </c>
      <c r="B20" s="183">
        <v>0</v>
      </c>
      <c r="C20" s="68">
        <v>2</v>
      </c>
      <c r="D20" s="68">
        <v>4</v>
      </c>
      <c r="E20" s="68">
        <v>6</v>
      </c>
      <c r="F20" s="82">
        <v>2</v>
      </c>
      <c r="G20" s="82">
        <v>1</v>
      </c>
      <c r="H20" s="82">
        <v>0</v>
      </c>
      <c r="I20" s="82">
        <v>0</v>
      </c>
      <c r="K20" s="208" t="s">
        <v>68</v>
      </c>
      <c r="L20" s="210"/>
      <c r="M20" s="210"/>
      <c r="N20" s="210"/>
      <c r="O20" s="210"/>
      <c r="P20" s="210"/>
      <c r="Q20" s="210"/>
      <c r="R20" s="210"/>
      <c r="S20" s="210"/>
      <c r="T20" s="210"/>
      <c r="U20" s="209"/>
      <c r="V20" s="131"/>
    </row>
    <row r="21" spans="1:22" ht="16.5" thickBot="1" x14ac:dyDescent="0.3">
      <c r="A21" s="16" t="s">
        <v>3</v>
      </c>
      <c r="B21" s="183">
        <v>0</v>
      </c>
      <c r="C21" s="68">
        <v>0</v>
      </c>
      <c r="D21" s="68">
        <v>0</v>
      </c>
      <c r="E21" s="68">
        <v>0</v>
      </c>
      <c r="F21" s="82">
        <v>0</v>
      </c>
      <c r="G21" s="82">
        <v>2</v>
      </c>
      <c r="H21" s="82">
        <v>0</v>
      </c>
      <c r="I21" s="82">
        <v>0</v>
      </c>
      <c r="K21" s="206" t="s">
        <v>69</v>
      </c>
      <c r="L21" s="132" t="s">
        <v>70</v>
      </c>
      <c r="M21" s="132">
        <v>6</v>
      </c>
      <c r="N21" s="132"/>
      <c r="O21" s="132"/>
      <c r="P21" s="132"/>
      <c r="Q21" s="132"/>
      <c r="R21" s="132"/>
      <c r="S21" s="132"/>
      <c r="T21" s="132"/>
      <c r="U21" s="132"/>
      <c r="V21" s="131"/>
    </row>
    <row r="22" spans="1:22" ht="16.5" thickBot="1" x14ac:dyDescent="0.3">
      <c r="A22" s="16" t="s">
        <v>4</v>
      </c>
      <c r="B22" s="183">
        <v>0</v>
      </c>
      <c r="C22" s="68">
        <v>4</v>
      </c>
      <c r="D22" s="68">
        <v>3</v>
      </c>
      <c r="E22" s="68">
        <v>6</v>
      </c>
      <c r="F22" s="82">
        <v>4</v>
      </c>
      <c r="G22" s="82">
        <v>0</v>
      </c>
      <c r="H22" s="82">
        <v>0</v>
      </c>
      <c r="I22" s="82">
        <v>0</v>
      </c>
      <c r="K22" s="207"/>
      <c r="L22" s="133" t="s">
        <v>71</v>
      </c>
      <c r="M22" s="133">
        <v>8.11</v>
      </c>
      <c r="N22" s="133"/>
      <c r="O22" s="133"/>
      <c r="P22" s="133"/>
      <c r="Q22" s="133"/>
      <c r="R22" s="133"/>
      <c r="S22" s="133"/>
      <c r="T22" s="133"/>
      <c r="U22" s="133"/>
      <c r="V22" s="131"/>
    </row>
    <row r="23" spans="1:22" ht="16.5" thickBot="1" x14ac:dyDescent="0.3">
      <c r="A23" s="16" t="s">
        <v>5</v>
      </c>
      <c r="B23" s="183">
        <v>0</v>
      </c>
      <c r="C23" s="68">
        <v>3</v>
      </c>
      <c r="D23" s="68">
        <v>3</v>
      </c>
      <c r="E23" s="68">
        <v>0</v>
      </c>
      <c r="F23" s="82">
        <v>0</v>
      </c>
      <c r="G23" s="82">
        <v>0</v>
      </c>
      <c r="H23" s="82">
        <v>0</v>
      </c>
      <c r="I23" s="82">
        <v>0</v>
      </c>
      <c r="K23" s="206" t="s">
        <v>72</v>
      </c>
      <c r="L23" s="133" t="s">
        <v>73</v>
      </c>
      <c r="M23" s="133">
        <v>3</v>
      </c>
      <c r="N23" s="133"/>
      <c r="O23" s="133"/>
      <c r="P23" s="133"/>
      <c r="Q23" s="133"/>
      <c r="R23" s="133"/>
      <c r="S23" s="133"/>
      <c r="T23" s="133"/>
      <c r="U23" s="133"/>
      <c r="V23" s="131"/>
    </row>
    <row r="24" spans="1:22" ht="16.5" thickBot="1" x14ac:dyDescent="0.3">
      <c r="A24" s="16" t="s">
        <v>6</v>
      </c>
      <c r="B24" s="183">
        <v>0</v>
      </c>
      <c r="C24" s="69">
        <v>1</v>
      </c>
      <c r="D24" s="69">
        <v>1</v>
      </c>
      <c r="E24" s="69">
        <v>0</v>
      </c>
      <c r="F24" s="82">
        <v>0</v>
      </c>
      <c r="G24" s="82">
        <v>0</v>
      </c>
      <c r="H24" s="82">
        <v>0</v>
      </c>
      <c r="I24" s="82">
        <v>0</v>
      </c>
      <c r="J24" s="158"/>
      <c r="K24" s="207"/>
      <c r="L24" s="133" t="s">
        <v>71</v>
      </c>
      <c r="M24" s="133">
        <v>4.05</v>
      </c>
      <c r="N24" s="133"/>
      <c r="O24" s="133"/>
      <c r="P24" s="133"/>
      <c r="Q24" s="133"/>
      <c r="R24" s="133"/>
      <c r="S24" s="133"/>
      <c r="T24" s="133"/>
      <c r="U24" s="133"/>
      <c r="V24" s="131"/>
    </row>
    <row r="25" spans="1:22" ht="16.5" thickBot="1" x14ac:dyDescent="0.3">
      <c r="A25" s="16" t="s">
        <v>7</v>
      </c>
      <c r="B25" s="183">
        <v>3</v>
      </c>
      <c r="C25" s="68">
        <v>0</v>
      </c>
      <c r="D25" s="68">
        <v>2</v>
      </c>
      <c r="E25" s="68">
        <v>1</v>
      </c>
      <c r="F25" s="82">
        <v>0</v>
      </c>
      <c r="G25" s="82">
        <v>0</v>
      </c>
      <c r="H25" s="82">
        <v>0</v>
      </c>
      <c r="I25" s="82">
        <v>0</v>
      </c>
      <c r="K25" s="211" t="s">
        <v>36</v>
      </c>
      <c r="L25" s="212"/>
      <c r="M25" s="134">
        <f>SUM(M22,M24)</f>
        <v>12.16</v>
      </c>
      <c r="N25" s="134">
        <f t="shared" ref="N25:U25" si="1">SUM(N22,N24)</f>
        <v>0</v>
      </c>
      <c r="O25" s="134">
        <f t="shared" si="1"/>
        <v>0</v>
      </c>
      <c r="P25" s="134">
        <f t="shared" si="1"/>
        <v>0</v>
      </c>
      <c r="Q25" s="134">
        <f t="shared" si="1"/>
        <v>0</v>
      </c>
      <c r="R25" s="134">
        <f t="shared" si="1"/>
        <v>0</v>
      </c>
      <c r="S25" s="134">
        <f t="shared" si="1"/>
        <v>0</v>
      </c>
      <c r="T25" s="134">
        <f t="shared" si="1"/>
        <v>0</v>
      </c>
      <c r="U25" s="134">
        <f t="shared" si="1"/>
        <v>0</v>
      </c>
      <c r="V25" s="131"/>
    </row>
    <row r="26" spans="1:22" ht="19.5" thickBot="1" x14ac:dyDescent="0.35">
      <c r="A26" s="54" t="s">
        <v>35</v>
      </c>
      <c r="B26" s="184"/>
      <c r="C26" s="83">
        <f t="shared" ref="C26:I26" si="2">SUM(C19:C25)</f>
        <v>11</v>
      </c>
      <c r="D26" s="83">
        <f t="shared" si="2"/>
        <v>16</v>
      </c>
      <c r="E26" s="83">
        <f t="shared" si="2"/>
        <v>14</v>
      </c>
      <c r="F26" s="83">
        <f t="shared" si="2"/>
        <v>8</v>
      </c>
      <c r="G26" s="83">
        <f t="shared" si="2"/>
        <v>4</v>
      </c>
      <c r="H26" s="83">
        <f t="shared" si="2"/>
        <v>0</v>
      </c>
      <c r="I26" s="83">
        <f t="shared" si="2"/>
        <v>1</v>
      </c>
      <c r="K26" s="203" t="s">
        <v>74</v>
      </c>
      <c r="L26" s="204"/>
      <c r="M26" s="204"/>
      <c r="N26" s="204"/>
      <c r="O26" s="204"/>
      <c r="P26" s="204"/>
      <c r="Q26" s="204"/>
      <c r="R26" s="204"/>
      <c r="S26" s="204"/>
      <c r="T26" s="204"/>
      <c r="U26" s="205"/>
      <c r="V26" s="131"/>
    </row>
    <row r="27" spans="1:22" ht="16.5" thickBot="1" x14ac:dyDescent="0.3">
      <c r="C27" s="135">
        <f>C26*100/C11</f>
        <v>19.298245614035089</v>
      </c>
      <c r="D27" s="135">
        <f>D26*100/C11</f>
        <v>28.07017543859649</v>
      </c>
      <c r="E27" s="135">
        <f>E26*100/C11</f>
        <v>24.561403508771932</v>
      </c>
      <c r="F27" s="135">
        <f>F26*100/C11</f>
        <v>14.035087719298245</v>
      </c>
      <c r="G27" s="135">
        <f>G26*100/C11</f>
        <v>7.0175438596491224</v>
      </c>
      <c r="H27" s="135">
        <f>H26*100/C11</f>
        <v>0</v>
      </c>
      <c r="I27" s="135">
        <f>I26*100/C11</f>
        <v>1.7543859649122806</v>
      </c>
      <c r="K27" s="206" t="s">
        <v>75</v>
      </c>
      <c r="L27" s="132" t="s">
        <v>73</v>
      </c>
      <c r="M27" s="132"/>
      <c r="N27" s="132"/>
      <c r="O27" s="132"/>
      <c r="P27" s="132"/>
      <c r="Q27" s="132"/>
      <c r="R27" s="132"/>
      <c r="S27" s="132"/>
      <c r="T27" s="132"/>
      <c r="U27" s="132"/>
      <c r="V27" s="131"/>
    </row>
    <row r="28" spans="1:22" ht="16.5" thickBot="1" x14ac:dyDescent="0.3">
      <c r="F28" s="88"/>
      <c r="G28" s="88"/>
      <c r="H28" s="88"/>
      <c r="I28" s="88"/>
      <c r="K28" s="207"/>
      <c r="L28" s="133" t="s">
        <v>71</v>
      </c>
      <c r="M28" s="133"/>
      <c r="N28" s="133"/>
      <c r="O28" s="133"/>
      <c r="P28" s="133"/>
      <c r="Q28" s="133"/>
      <c r="R28" s="133"/>
      <c r="S28" s="133"/>
      <c r="T28" s="133"/>
      <c r="U28" s="133"/>
      <c r="V28" s="131"/>
    </row>
    <row r="29" spans="1:22" ht="16.5" thickBot="1" x14ac:dyDescent="0.3">
      <c r="K29" s="206" t="s">
        <v>76</v>
      </c>
      <c r="L29" s="133" t="s">
        <v>70</v>
      </c>
      <c r="M29" s="133"/>
      <c r="N29" s="133"/>
      <c r="O29" s="133"/>
      <c r="P29" s="133"/>
      <c r="Q29" s="133"/>
      <c r="R29" s="133"/>
      <c r="S29" s="133"/>
      <c r="T29" s="133"/>
      <c r="U29" s="133"/>
      <c r="V29" s="131"/>
    </row>
    <row r="30" spans="1:22" ht="16.5" thickBot="1" x14ac:dyDescent="0.3">
      <c r="K30" s="207"/>
      <c r="L30" s="133" t="s">
        <v>71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1"/>
    </row>
    <row r="31" spans="1:22" ht="16.5" thickBot="1" x14ac:dyDescent="0.3">
      <c r="K31" s="208" t="s">
        <v>36</v>
      </c>
      <c r="L31" s="209"/>
      <c r="M31" s="134">
        <f>SUM(M28,M30)</f>
        <v>0</v>
      </c>
      <c r="N31" s="134">
        <f t="shared" ref="N31:U31" si="3">SUM(N28,N30)</f>
        <v>0</v>
      </c>
      <c r="O31" s="134">
        <f t="shared" si="3"/>
        <v>0</v>
      </c>
      <c r="P31" s="134">
        <f t="shared" si="3"/>
        <v>0</v>
      </c>
      <c r="Q31" s="134">
        <f t="shared" si="3"/>
        <v>0</v>
      </c>
      <c r="R31" s="134">
        <f t="shared" si="3"/>
        <v>0</v>
      </c>
      <c r="S31" s="134">
        <f t="shared" si="3"/>
        <v>0</v>
      </c>
      <c r="T31" s="134">
        <f t="shared" si="3"/>
        <v>0</v>
      </c>
      <c r="U31" s="134">
        <f t="shared" si="3"/>
        <v>0</v>
      </c>
      <c r="V31" s="131"/>
    </row>
  </sheetData>
  <mergeCells count="19">
    <mergeCell ref="K26:U26"/>
    <mergeCell ref="K27:K28"/>
    <mergeCell ref="K29:K30"/>
    <mergeCell ref="K31:L31"/>
    <mergeCell ref="U18:U19"/>
    <mergeCell ref="K20:U20"/>
    <mergeCell ref="K21:K22"/>
    <mergeCell ref="K23:K24"/>
    <mergeCell ref="K25:L25"/>
    <mergeCell ref="P18:P19"/>
    <mergeCell ref="Q18:Q19"/>
    <mergeCell ref="R18:R19"/>
    <mergeCell ref="S18:S19"/>
    <mergeCell ref="T18:T19"/>
    <mergeCell ref="A1:E1"/>
    <mergeCell ref="K18:L19"/>
    <mergeCell ref="M18:M19"/>
    <mergeCell ref="N18:N19"/>
    <mergeCell ref="O18:O19"/>
  </mergeCells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8"/>
  <sheetViews>
    <sheetView topLeftCell="A10" workbookViewId="0">
      <selection activeCell="A19" sqref="A19:H27"/>
    </sheetView>
  </sheetViews>
  <sheetFormatPr defaultRowHeight="15" x14ac:dyDescent="0.25"/>
  <cols>
    <col min="1" max="1" width="19.5703125" customWidth="1"/>
    <col min="2" max="2" width="11" customWidth="1"/>
    <col min="3" max="3" width="11.42578125" customWidth="1"/>
    <col min="5" max="5" width="9.5703125" bestFit="1" customWidth="1"/>
  </cols>
  <sheetData>
    <row r="1" spans="1:8" ht="15.75" x14ac:dyDescent="0.25">
      <c r="A1" s="196" t="s">
        <v>30</v>
      </c>
      <c r="B1" s="196"/>
      <c r="C1" s="50"/>
      <c r="D1" s="13"/>
      <c r="E1" s="13"/>
      <c r="F1" s="13"/>
      <c r="G1" s="13"/>
      <c r="H1" s="49"/>
    </row>
    <row r="2" spans="1:8" ht="15.75" x14ac:dyDescent="0.25">
      <c r="A2" s="94" t="s">
        <v>12</v>
      </c>
      <c r="B2" s="94"/>
      <c r="C2" s="94">
        <v>32</v>
      </c>
      <c r="D2" s="14"/>
      <c r="E2" s="14"/>
      <c r="F2" s="14"/>
      <c r="G2" s="14"/>
      <c r="H2" s="14"/>
    </row>
    <row r="3" spans="1:8" ht="78.75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</row>
    <row r="4" spans="1:8" ht="15.75" x14ac:dyDescent="0.25">
      <c r="A4" s="16" t="s">
        <v>15</v>
      </c>
      <c r="B4" s="16">
        <v>8</v>
      </c>
      <c r="C4" s="17">
        <v>8</v>
      </c>
      <c r="D4" s="17">
        <v>8</v>
      </c>
      <c r="E4" s="18">
        <f>D4/C4</f>
        <v>1</v>
      </c>
      <c r="F4" s="17">
        <v>72</v>
      </c>
      <c r="G4" s="17">
        <v>41</v>
      </c>
      <c r="H4" s="19">
        <v>59</v>
      </c>
    </row>
    <row r="5" spans="1:8" ht="15.75" x14ac:dyDescent="0.25">
      <c r="A5" s="16" t="s">
        <v>2</v>
      </c>
      <c r="B5" s="16">
        <v>4</v>
      </c>
      <c r="C5" s="17">
        <v>3</v>
      </c>
      <c r="D5" s="17">
        <v>2</v>
      </c>
      <c r="E5" s="18">
        <f t="shared" ref="E5:E10" si="0">D5/C5</f>
        <v>0.66666666666666663</v>
      </c>
      <c r="F5" s="17">
        <v>43</v>
      </c>
      <c r="G5" s="17">
        <v>25</v>
      </c>
      <c r="H5" s="19">
        <v>35</v>
      </c>
    </row>
    <row r="6" spans="1:8" ht="15.75" x14ac:dyDescent="0.25">
      <c r="A6" s="16" t="s">
        <v>3</v>
      </c>
      <c r="B6" s="16">
        <v>3</v>
      </c>
      <c r="C6" s="17">
        <v>1</v>
      </c>
      <c r="D6" s="17">
        <v>1</v>
      </c>
      <c r="E6" s="18">
        <f t="shared" si="0"/>
        <v>1</v>
      </c>
      <c r="F6" s="17">
        <v>40</v>
      </c>
      <c r="G6" s="17">
        <v>40</v>
      </c>
      <c r="H6" s="19">
        <v>40</v>
      </c>
    </row>
    <row r="7" spans="1:8" ht="15.75" x14ac:dyDescent="0.25">
      <c r="A7" s="16" t="s">
        <v>4</v>
      </c>
      <c r="B7" s="16">
        <v>9</v>
      </c>
      <c r="C7" s="17">
        <v>7</v>
      </c>
      <c r="D7" s="17">
        <v>5</v>
      </c>
      <c r="E7" s="18">
        <f t="shared" si="0"/>
        <v>0.7142857142857143</v>
      </c>
      <c r="F7" s="17">
        <v>79</v>
      </c>
      <c r="G7" s="17">
        <v>29</v>
      </c>
      <c r="H7" s="19">
        <v>48</v>
      </c>
    </row>
    <row r="8" spans="1:8" ht="15.75" x14ac:dyDescent="0.25">
      <c r="A8" s="16" t="s">
        <v>5</v>
      </c>
      <c r="B8" s="16">
        <v>6</v>
      </c>
      <c r="C8" s="17">
        <v>6</v>
      </c>
      <c r="D8" s="17">
        <v>5</v>
      </c>
      <c r="E8" s="18">
        <f t="shared" si="0"/>
        <v>0.83333333333333337</v>
      </c>
      <c r="F8" s="17">
        <v>70</v>
      </c>
      <c r="G8" s="17">
        <v>15</v>
      </c>
      <c r="H8" s="19">
        <v>46</v>
      </c>
    </row>
    <row r="9" spans="1:8" ht="15.75" x14ac:dyDescent="0.25">
      <c r="A9" s="16" t="s">
        <v>6</v>
      </c>
      <c r="B9" s="101">
        <v>1</v>
      </c>
      <c r="C9" s="101">
        <v>1</v>
      </c>
      <c r="D9" s="101">
        <v>0</v>
      </c>
      <c r="E9" s="102">
        <f t="shared" si="0"/>
        <v>0</v>
      </c>
      <c r="F9" s="101">
        <v>18</v>
      </c>
      <c r="G9" s="101">
        <v>18</v>
      </c>
      <c r="H9" s="116">
        <v>18</v>
      </c>
    </row>
    <row r="10" spans="1:8" ht="15.75" x14ac:dyDescent="0.25">
      <c r="A10" s="16" t="s">
        <v>7</v>
      </c>
      <c r="B10" s="157">
        <v>1</v>
      </c>
      <c r="C10" s="101">
        <v>1</v>
      </c>
      <c r="D10" s="101">
        <v>1</v>
      </c>
      <c r="E10" s="102">
        <f t="shared" si="0"/>
        <v>1</v>
      </c>
      <c r="F10" s="101">
        <v>38</v>
      </c>
      <c r="G10" s="101">
        <v>38</v>
      </c>
      <c r="H10" s="116">
        <v>38</v>
      </c>
    </row>
    <row r="11" spans="1:8" ht="15.75" x14ac:dyDescent="0.25">
      <c r="A11" s="20" t="s">
        <v>16</v>
      </c>
      <c r="B11" s="1">
        <f>SUM(B4:B10)</f>
        <v>32</v>
      </c>
      <c r="C11" s="1">
        <f>SUM(C4:C10)</f>
        <v>27</v>
      </c>
      <c r="D11" s="1">
        <f>SUM(D4:D10)</f>
        <v>22</v>
      </c>
      <c r="E11" s="41">
        <f>D11/C11</f>
        <v>0.81481481481481477</v>
      </c>
      <c r="F11" s="1">
        <f>MAX(F4:F10)</f>
        <v>79</v>
      </c>
      <c r="G11" s="1">
        <f>MIN(G4:G10)</f>
        <v>15</v>
      </c>
      <c r="H11" s="51">
        <f>AVERAGE(H4:H10)</f>
        <v>40.571428571428569</v>
      </c>
    </row>
    <row r="12" spans="1:8" ht="15.75" x14ac:dyDescent="0.25">
      <c r="A12" s="27" t="s">
        <v>17</v>
      </c>
      <c r="B12" s="123">
        <v>2125</v>
      </c>
      <c r="C12" s="124">
        <v>1858</v>
      </c>
      <c r="D12" s="124">
        <v>1637</v>
      </c>
      <c r="E12" s="125">
        <f>D12/C12</f>
        <v>0.88105489773950485</v>
      </c>
      <c r="F12" s="124">
        <v>100</v>
      </c>
      <c r="G12" s="124"/>
      <c r="H12" s="124">
        <v>48.94</v>
      </c>
    </row>
    <row r="13" spans="1:8" ht="15.75" x14ac:dyDescent="0.25">
      <c r="A13" s="159" t="s">
        <v>9</v>
      </c>
      <c r="B13" s="160">
        <v>3</v>
      </c>
      <c r="C13" s="160">
        <v>2</v>
      </c>
      <c r="D13" s="160">
        <v>2</v>
      </c>
      <c r="E13" s="161">
        <f>D13/C13</f>
        <v>1</v>
      </c>
      <c r="F13" s="162">
        <v>92</v>
      </c>
      <c r="G13" s="162">
        <v>50</v>
      </c>
      <c r="H13" s="162">
        <v>71</v>
      </c>
    </row>
    <row r="14" spans="1:8" ht="15.75" x14ac:dyDescent="0.25">
      <c r="A14" s="163" t="s">
        <v>10</v>
      </c>
      <c r="B14" s="160">
        <v>3</v>
      </c>
      <c r="C14" s="160">
        <v>1</v>
      </c>
      <c r="D14" s="160">
        <v>1</v>
      </c>
      <c r="E14" s="161">
        <f>D14/C14</f>
        <v>1</v>
      </c>
      <c r="F14" s="160">
        <v>41</v>
      </c>
      <c r="G14" s="160">
        <v>41</v>
      </c>
      <c r="H14" s="162">
        <v>41</v>
      </c>
    </row>
    <row r="16" spans="1:8" x14ac:dyDescent="0.25">
      <c r="A16" s="174" t="s">
        <v>31</v>
      </c>
      <c r="B16" s="174"/>
      <c r="C16" s="174">
        <f>C11-D11</f>
        <v>5</v>
      </c>
    </row>
    <row r="19" spans="1:9" ht="15.75" x14ac:dyDescent="0.25">
      <c r="A19" s="15" t="s">
        <v>0</v>
      </c>
      <c r="B19" s="173" t="s">
        <v>55</v>
      </c>
      <c r="C19" s="68" t="s">
        <v>56</v>
      </c>
      <c r="D19" s="68" t="s">
        <v>46</v>
      </c>
      <c r="E19" s="69" t="s">
        <v>47</v>
      </c>
      <c r="F19" s="69" t="s">
        <v>48</v>
      </c>
      <c r="G19" s="69" t="s">
        <v>32</v>
      </c>
      <c r="H19" s="69" t="s">
        <v>33</v>
      </c>
    </row>
    <row r="20" spans="1:9" ht="15.75" x14ac:dyDescent="0.25">
      <c r="A20" s="16" t="s">
        <v>15</v>
      </c>
      <c r="B20" s="176">
        <v>0</v>
      </c>
      <c r="C20" s="69">
        <v>0</v>
      </c>
      <c r="D20" s="69">
        <v>1</v>
      </c>
      <c r="E20" s="69">
        <v>3</v>
      </c>
      <c r="F20" s="69">
        <v>4</v>
      </c>
      <c r="G20" s="69">
        <v>1</v>
      </c>
      <c r="H20" s="69">
        <v>0</v>
      </c>
    </row>
    <row r="21" spans="1:9" ht="15.75" x14ac:dyDescent="0.25">
      <c r="A21" s="16" t="s">
        <v>2</v>
      </c>
      <c r="B21" s="176">
        <v>1</v>
      </c>
      <c r="C21" s="69">
        <v>1</v>
      </c>
      <c r="D21" s="69">
        <v>1</v>
      </c>
      <c r="E21" s="69">
        <v>0</v>
      </c>
      <c r="F21" s="69">
        <v>0</v>
      </c>
      <c r="G21" s="69">
        <v>0</v>
      </c>
      <c r="H21" s="69">
        <v>0</v>
      </c>
    </row>
    <row r="22" spans="1:9" ht="15.75" x14ac:dyDescent="0.25">
      <c r="A22" s="16" t="s">
        <v>3</v>
      </c>
      <c r="B22" s="176">
        <v>0</v>
      </c>
      <c r="C22" s="69">
        <v>1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</row>
    <row r="23" spans="1:9" ht="15.75" x14ac:dyDescent="0.25">
      <c r="A23" s="16" t="s">
        <v>4</v>
      </c>
      <c r="B23" s="176">
        <v>2</v>
      </c>
      <c r="C23" s="69">
        <v>1</v>
      </c>
      <c r="D23" s="69">
        <v>1</v>
      </c>
      <c r="E23" s="69">
        <v>0</v>
      </c>
      <c r="F23" s="69">
        <v>1</v>
      </c>
      <c r="G23" s="69">
        <v>1</v>
      </c>
      <c r="H23" s="69">
        <v>0</v>
      </c>
    </row>
    <row r="24" spans="1:9" ht="15.75" x14ac:dyDescent="0.25">
      <c r="A24" s="16" t="s">
        <v>5</v>
      </c>
      <c r="B24" s="176">
        <v>1</v>
      </c>
      <c r="C24" s="69">
        <v>1</v>
      </c>
      <c r="D24" s="69">
        <v>2</v>
      </c>
      <c r="E24" s="69">
        <v>0</v>
      </c>
      <c r="F24" s="69">
        <v>2</v>
      </c>
      <c r="G24" s="69">
        <v>0</v>
      </c>
      <c r="H24" s="69">
        <v>0</v>
      </c>
    </row>
    <row r="25" spans="1:9" ht="15.75" x14ac:dyDescent="0.25">
      <c r="A25" s="16" t="s">
        <v>6</v>
      </c>
      <c r="B25" s="172">
        <v>1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64"/>
    </row>
    <row r="26" spans="1:9" ht="15.75" x14ac:dyDescent="0.25">
      <c r="A26" s="16" t="s">
        <v>7</v>
      </c>
      <c r="B26" s="172">
        <v>0</v>
      </c>
      <c r="C26" s="117">
        <v>1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</row>
    <row r="27" spans="1:9" ht="18.75" x14ac:dyDescent="0.3">
      <c r="A27" s="54" t="s">
        <v>35</v>
      </c>
      <c r="B27" s="176">
        <f t="shared" ref="B27:H27" si="1">SUM(B20:B26)</f>
        <v>5</v>
      </c>
      <c r="C27" s="69">
        <f t="shared" si="1"/>
        <v>5</v>
      </c>
      <c r="D27" s="69">
        <f t="shared" si="1"/>
        <v>5</v>
      </c>
      <c r="E27" s="69">
        <f t="shared" si="1"/>
        <v>3</v>
      </c>
      <c r="F27" s="69">
        <f t="shared" si="1"/>
        <v>7</v>
      </c>
      <c r="G27" s="69">
        <f t="shared" si="1"/>
        <v>2</v>
      </c>
      <c r="H27" s="69">
        <f t="shared" si="1"/>
        <v>0</v>
      </c>
    </row>
    <row r="28" spans="1:9" x14ac:dyDescent="0.25">
      <c r="B28">
        <f>B27*100/C11</f>
        <v>18.518518518518519</v>
      </c>
      <c r="C28">
        <f>C27*100/C11</f>
        <v>18.518518518518519</v>
      </c>
      <c r="D28">
        <f>D27*100/C11</f>
        <v>18.518518518518519</v>
      </c>
      <c r="E28">
        <f>E27*100/C11</f>
        <v>11.111111111111111</v>
      </c>
      <c r="F28">
        <f>F27*100/C11</f>
        <v>25.925925925925927</v>
      </c>
      <c r="G28">
        <f>G27*100/C11</f>
        <v>7.4074074074074074</v>
      </c>
      <c r="H28">
        <f>H27*100/C11</f>
        <v>0</v>
      </c>
    </row>
  </sheetData>
  <mergeCells count="1">
    <mergeCell ref="A1:B1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8"/>
  <sheetViews>
    <sheetView topLeftCell="A13" zoomScaleNormal="100" workbookViewId="0">
      <selection activeCell="A19" sqref="A19:I28"/>
    </sheetView>
  </sheetViews>
  <sheetFormatPr defaultRowHeight="15" x14ac:dyDescent="0.25"/>
  <cols>
    <col min="1" max="1" width="20.7109375" customWidth="1"/>
    <col min="3" max="3" width="11.140625" customWidth="1"/>
    <col min="5" max="5" width="10.42578125" customWidth="1"/>
  </cols>
  <sheetData>
    <row r="1" spans="1:8" ht="15.75" x14ac:dyDescent="0.25">
      <c r="A1" s="196" t="s">
        <v>29</v>
      </c>
      <c r="B1" s="196"/>
      <c r="C1" s="49">
        <v>44347</v>
      </c>
      <c r="D1" s="13"/>
      <c r="E1" s="13"/>
      <c r="F1" s="13"/>
      <c r="G1" s="13"/>
      <c r="H1" s="49"/>
    </row>
    <row r="2" spans="1:8" ht="15.75" x14ac:dyDescent="0.25">
      <c r="A2" s="147" t="s">
        <v>12</v>
      </c>
      <c r="B2" s="147"/>
      <c r="C2" s="147">
        <v>36</v>
      </c>
      <c r="D2" s="14"/>
      <c r="E2" s="14"/>
      <c r="F2" s="14"/>
      <c r="G2" s="14"/>
      <c r="H2" s="14"/>
    </row>
    <row r="3" spans="1:8" ht="78.75" x14ac:dyDescent="0.25">
      <c r="A3" s="15" t="s">
        <v>0</v>
      </c>
      <c r="B3" s="31" t="s">
        <v>1</v>
      </c>
      <c r="C3" s="31" t="s">
        <v>22</v>
      </c>
      <c r="D3" s="31" t="s">
        <v>21</v>
      </c>
      <c r="E3" s="31" t="s">
        <v>20</v>
      </c>
      <c r="F3" s="31" t="s">
        <v>13</v>
      </c>
      <c r="G3" s="31" t="s">
        <v>14</v>
      </c>
      <c r="H3" s="31" t="s">
        <v>19</v>
      </c>
    </row>
    <row r="4" spans="1:8" ht="15.75" x14ac:dyDescent="0.25">
      <c r="A4" s="16" t="s">
        <v>15</v>
      </c>
      <c r="B4" s="16">
        <v>7</v>
      </c>
      <c r="C4" s="17">
        <v>7</v>
      </c>
      <c r="D4" s="17">
        <v>7</v>
      </c>
      <c r="E4" s="18">
        <f t="shared" ref="E4:E10" si="0">D4/C4</f>
        <v>1</v>
      </c>
      <c r="F4" s="17">
        <v>86</v>
      </c>
      <c r="G4" s="17">
        <v>60</v>
      </c>
      <c r="H4" s="19">
        <v>69</v>
      </c>
    </row>
    <row r="5" spans="1:8" ht="15.75" x14ac:dyDescent="0.25">
      <c r="A5" s="16" t="s">
        <v>2</v>
      </c>
      <c r="B5" s="16">
        <v>6</v>
      </c>
      <c r="C5" s="17">
        <v>6</v>
      </c>
      <c r="D5" s="17">
        <v>5</v>
      </c>
      <c r="E5" s="18">
        <f t="shared" si="0"/>
        <v>0.83333333333333337</v>
      </c>
      <c r="F5" s="17">
        <v>67</v>
      </c>
      <c r="G5" s="17">
        <v>18</v>
      </c>
      <c r="H5" s="19">
        <v>48</v>
      </c>
    </row>
    <row r="6" spans="1:8" ht="15.75" x14ac:dyDescent="0.25">
      <c r="A6" s="16" t="s">
        <v>3</v>
      </c>
      <c r="B6" s="16">
        <v>5</v>
      </c>
      <c r="C6" s="17">
        <v>5</v>
      </c>
      <c r="D6" s="17">
        <v>1</v>
      </c>
      <c r="E6" s="18">
        <f t="shared" si="0"/>
        <v>0.2</v>
      </c>
      <c r="F6" s="17">
        <v>59</v>
      </c>
      <c r="G6" s="17">
        <v>6</v>
      </c>
      <c r="H6" s="19">
        <v>26</v>
      </c>
    </row>
    <row r="7" spans="1:8" ht="15.75" x14ac:dyDescent="0.25">
      <c r="A7" s="16" t="s">
        <v>4</v>
      </c>
      <c r="B7" s="16">
        <v>4</v>
      </c>
      <c r="C7" s="17">
        <v>4</v>
      </c>
      <c r="D7" s="17">
        <v>4</v>
      </c>
      <c r="E7" s="18">
        <f t="shared" si="0"/>
        <v>1</v>
      </c>
      <c r="F7" s="17">
        <v>80</v>
      </c>
      <c r="G7" s="17">
        <v>56</v>
      </c>
      <c r="H7" s="19">
        <v>65</v>
      </c>
    </row>
    <row r="8" spans="1:8" ht="15.75" x14ac:dyDescent="0.25">
      <c r="A8" s="16" t="s">
        <v>5</v>
      </c>
      <c r="B8" s="16">
        <v>2</v>
      </c>
      <c r="C8" s="17">
        <v>2</v>
      </c>
      <c r="D8" s="17">
        <v>1</v>
      </c>
      <c r="E8" s="18">
        <f t="shared" si="0"/>
        <v>0.5</v>
      </c>
      <c r="F8" s="17">
        <v>50</v>
      </c>
      <c r="G8" s="17">
        <v>15</v>
      </c>
      <c r="H8" s="19">
        <v>32</v>
      </c>
    </row>
    <row r="9" spans="1:8" ht="15.75" x14ac:dyDescent="0.25">
      <c r="A9" s="16" t="s">
        <v>6</v>
      </c>
      <c r="B9" s="101">
        <v>3</v>
      </c>
      <c r="C9" s="101">
        <v>3</v>
      </c>
      <c r="D9" s="101">
        <v>0</v>
      </c>
      <c r="E9" s="102">
        <f t="shared" si="0"/>
        <v>0</v>
      </c>
      <c r="F9" s="101">
        <v>30</v>
      </c>
      <c r="G9" s="101">
        <v>15</v>
      </c>
      <c r="H9" s="116">
        <v>21</v>
      </c>
    </row>
    <row r="10" spans="1:8" ht="15.75" x14ac:dyDescent="0.25">
      <c r="A10" s="16" t="s">
        <v>7</v>
      </c>
      <c r="B10" s="37">
        <v>1</v>
      </c>
      <c r="C10" s="17">
        <v>1</v>
      </c>
      <c r="D10" s="17">
        <v>1</v>
      </c>
      <c r="E10" s="18">
        <f t="shared" si="0"/>
        <v>1</v>
      </c>
      <c r="F10" s="17">
        <v>39</v>
      </c>
      <c r="G10" s="17">
        <v>39</v>
      </c>
      <c r="H10" s="19">
        <v>39</v>
      </c>
    </row>
    <row r="11" spans="1:8" ht="15.75" x14ac:dyDescent="0.25">
      <c r="A11" s="20" t="s">
        <v>16</v>
      </c>
      <c r="B11" s="1">
        <f>SUM(B4:B10)</f>
        <v>28</v>
      </c>
      <c r="C11" s="1">
        <f>SUM(C4:C10)</f>
        <v>28</v>
      </c>
      <c r="D11" s="1">
        <f>SUM(D4:D10)</f>
        <v>19</v>
      </c>
      <c r="E11" s="41">
        <f>D11/C11</f>
        <v>0.6785714285714286</v>
      </c>
      <c r="F11" s="1">
        <f>MAX(F4:F10)</f>
        <v>86</v>
      </c>
      <c r="G11" s="1">
        <f>MIN(G4:G10)</f>
        <v>6</v>
      </c>
      <c r="H11" s="51">
        <f>AVERAGE(H4:H10)</f>
        <v>42.857142857142854</v>
      </c>
    </row>
    <row r="12" spans="1:8" ht="15.75" x14ac:dyDescent="0.25">
      <c r="A12" s="127" t="s">
        <v>17</v>
      </c>
      <c r="B12" s="127">
        <v>1621</v>
      </c>
      <c r="C12" s="128">
        <v>1490</v>
      </c>
      <c r="D12" s="128">
        <v>1061</v>
      </c>
      <c r="E12" s="129">
        <f>D12/C12</f>
        <v>0.71208053691275164</v>
      </c>
      <c r="F12" s="128">
        <v>100</v>
      </c>
      <c r="G12" s="128" t="s">
        <v>80</v>
      </c>
      <c r="H12" s="128">
        <v>47.3</v>
      </c>
    </row>
    <row r="13" spans="1:8" ht="15.75" x14ac:dyDescent="0.25">
      <c r="A13" s="89" t="s">
        <v>9</v>
      </c>
      <c r="B13" s="38">
        <v>2</v>
      </c>
      <c r="C13" s="38">
        <v>1</v>
      </c>
      <c r="D13" s="38">
        <v>0</v>
      </c>
      <c r="E13" s="39">
        <f>D13/C13</f>
        <v>0</v>
      </c>
      <c r="F13" s="38">
        <v>9</v>
      </c>
      <c r="G13" s="38">
        <v>9</v>
      </c>
      <c r="H13" s="38">
        <v>9</v>
      </c>
    </row>
    <row r="14" spans="1:8" ht="15.75" x14ac:dyDescent="0.25">
      <c r="A14" s="46" t="s">
        <v>10</v>
      </c>
      <c r="B14" s="38">
        <v>3</v>
      </c>
      <c r="C14" s="38">
        <v>3</v>
      </c>
      <c r="D14" s="38">
        <v>1</v>
      </c>
      <c r="E14" s="39">
        <f>D14/C14</f>
        <v>0.33333333333333331</v>
      </c>
      <c r="F14" s="38">
        <v>41</v>
      </c>
      <c r="G14" s="38">
        <v>21</v>
      </c>
      <c r="H14" s="38">
        <v>29</v>
      </c>
    </row>
    <row r="15" spans="1:8" ht="15.75" x14ac:dyDescent="0.25">
      <c r="A15" s="174" t="s">
        <v>50</v>
      </c>
      <c r="B15" s="178"/>
      <c r="C15" s="178">
        <f>C11-D11</f>
        <v>9</v>
      </c>
      <c r="D15" s="179"/>
    </row>
    <row r="19" spans="1:9" ht="18.75" x14ac:dyDescent="0.3">
      <c r="A19" s="62" t="s">
        <v>0</v>
      </c>
      <c r="B19" s="180" t="s">
        <v>54</v>
      </c>
      <c r="C19" s="56" t="s">
        <v>43</v>
      </c>
      <c r="D19" s="56" t="s">
        <v>46</v>
      </c>
      <c r="E19" s="56" t="s">
        <v>47</v>
      </c>
      <c r="F19" s="56" t="s">
        <v>48</v>
      </c>
      <c r="G19" s="56" t="s">
        <v>32</v>
      </c>
      <c r="H19" s="56" t="s">
        <v>33</v>
      </c>
      <c r="I19" s="56" t="s">
        <v>34</v>
      </c>
    </row>
    <row r="20" spans="1:9" ht="15.75" x14ac:dyDescent="0.25">
      <c r="A20" s="17" t="s">
        <v>15</v>
      </c>
      <c r="B20" s="176">
        <v>0</v>
      </c>
      <c r="C20" s="69">
        <v>0</v>
      </c>
      <c r="D20" s="69">
        <v>0</v>
      </c>
      <c r="E20" s="70">
        <v>2</v>
      </c>
      <c r="F20" s="70">
        <v>2</v>
      </c>
      <c r="G20" s="70">
        <v>2</v>
      </c>
      <c r="H20" s="70">
        <v>1</v>
      </c>
      <c r="I20" s="70">
        <v>0</v>
      </c>
    </row>
    <row r="21" spans="1:9" ht="15.75" x14ac:dyDescent="0.25">
      <c r="A21" s="17" t="s">
        <v>2</v>
      </c>
      <c r="B21" s="176">
        <v>1</v>
      </c>
      <c r="C21" s="69">
        <v>0</v>
      </c>
      <c r="D21" s="69">
        <v>2</v>
      </c>
      <c r="E21" s="70">
        <v>2</v>
      </c>
      <c r="F21" s="70">
        <v>1</v>
      </c>
      <c r="G21" s="70">
        <v>0</v>
      </c>
      <c r="H21" s="70">
        <v>0</v>
      </c>
      <c r="I21" s="70">
        <v>0</v>
      </c>
    </row>
    <row r="22" spans="1:9" ht="15.75" x14ac:dyDescent="0.25">
      <c r="A22" s="17" t="s">
        <v>3</v>
      </c>
      <c r="B22" s="176">
        <v>4</v>
      </c>
      <c r="C22" s="69">
        <v>0</v>
      </c>
      <c r="D22" s="69">
        <v>0</v>
      </c>
      <c r="E22" s="69">
        <v>1</v>
      </c>
      <c r="F22" s="69">
        <v>0</v>
      </c>
      <c r="G22" s="69">
        <v>0</v>
      </c>
      <c r="H22" s="69">
        <v>0</v>
      </c>
      <c r="I22" s="69">
        <v>0</v>
      </c>
    </row>
    <row r="23" spans="1:9" ht="15.75" x14ac:dyDescent="0.25">
      <c r="A23" s="17" t="s">
        <v>4</v>
      </c>
      <c r="B23" s="176">
        <v>0</v>
      </c>
      <c r="C23" s="69">
        <v>0</v>
      </c>
      <c r="D23" s="69">
        <v>0</v>
      </c>
      <c r="E23" s="69">
        <v>2</v>
      </c>
      <c r="F23" s="69">
        <v>1</v>
      </c>
      <c r="G23" s="69">
        <v>1</v>
      </c>
      <c r="H23" s="69">
        <v>0</v>
      </c>
      <c r="I23" s="69">
        <v>0</v>
      </c>
    </row>
    <row r="24" spans="1:9" ht="15.75" x14ac:dyDescent="0.25">
      <c r="A24" s="17" t="s">
        <v>5</v>
      </c>
      <c r="B24" s="176">
        <v>1</v>
      </c>
      <c r="C24" s="69">
        <v>0</v>
      </c>
      <c r="D24" s="69">
        <v>1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</row>
    <row r="25" spans="1:9" ht="15.75" x14ac:dyDescent="0.25">
      <c r="A25" s="17" t="s">
        <v>6</v>
      </c>
      <c r="B25" s="172">
        <v>3</v>
      </c>
      <c r="C25" s="117">
        <v>0</v>
      </c>
      <c r="D25" s="117">
        <v>0</v>
      </c>
      <c r="E25" s="118">
        <v>0</v>
      </c>
      <c r="F25" s="117">
        <v>0</v>
      </c>
      <c r="G25" s="117">
        <v>0</v>
      </c>
      <c r="H25" s="117">
        <v>0</v>
      </c>
      <c r="I25" s="117">
        <v>0</v>
      </c>
    </row>
    <row r="26" spans="1:9" ht="15.75" x14ac:dyDescent="0.25">
      <c r="A26" s="17" t="s">
        <v>7</v>
      </c>
      <c r="B26" s="176">
        <v>0</v>
      </c>
      <c r="C26" s="69">
        <v>1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</row>
    <row r="27" spans="1:9" ht="18.75" x14ac:dyDescent="0.3">
      <c r="A27" s="148" t="s">
        <v>35</v>
      </c>
      <c r="B27" s="181">
        <f t="shared" ref="B27:H27" si="1">SUM(B20:B26)</f>
        <v>9</v>
      </c>
      <c r="C27" s="149">
        <f t="shared" si="1"/>
        <v>1</v>
      </c>
      <c r="D27" s="149">
        <f t="shared" si="1"/>
        <v>3</v>
      </c>
      <c r="E27" s="149">
        <f t="shared" si="1"/>
        <v>7</v>
      </c>
      <c r="F27" s="149">
        <f t="shared" si="1"/>
        <v>4</v>
      </c>
      <c r="G27" s="149">
        <f t="shared" si="1"/>
        <v>3</v>
      </c>
      <c r="H27" s="149">
        <f t="shared" si="1"/>
        <v>1</v>
      </c>
      <c r="I27" s="149">
        <f t="shared" ref="I27" si="2">SUM(I20:I26)</f>
        <v>0</v>
      </c>
    </row>
    <row r="28" spans="1:9" ht="15.75" x14ac:dyDescent="0.25">
      <c r="A28" s="150" t="s">
        <v>79</v>
      </c>
      <c r="B28">
        <f>B27*100/C11</f>
        <v>32.142857142857146</v>
      </c>
      <c r="C28">
        <f>C27*100/C11</f>
        <v>3.5714285714285716</v>
      </c>
      <c r="D28">
        <f>D27*100/C11</f>
        <v>10.714285714285714</v>
      </c>
      <c r="E28">
        <f>E27*100/C11</f>
        <v>25</v>
      </c>
      <c r="F28">
        <f>F27*100/C11</f>
        <v>14.285714285714286</v>
      </c>
      <c r="G28">
        <f>G27*100/C11</f>
        <v>10.714285714285714</v>
      </c>
      <c r="H28">
        <f>H27*100/C11</f>
        <v>3.5714285714285716</v>
      </c>
    </row>
  </sheetData>
  <mergeCells count="1">
    <mergeCell ref="A1:B1"/>
  </mergeCells>
  <phoneticPr fontId="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7"/>
  <sheetViews>
    <sheetView zoomScaleNormal="100" workbookViewId="0">
      <selection activeCell="A18" sqref="A18:H27"/>
    </sheetView>
  </sheetViews>
  <sheetFormatPr defaultRowHeight="15" x14ac:dyDescent="0.25"/>
  <cols>
    <col min="1" max="2" width="15.42578125" customWidth="1"/>
    <col min="3" max="3" width="10.140625" customWidth="1"/>
    <col min="5" max="5" width="10.7109375" customWidth="1"/>
    <col min="6" max="6" width="13" customWidth="1"/>
    <col min="8" max="8" width="11.5703125" customWidth="1"/>
  </cols>
  <sheetData>
    <row r="1" spans="1:8" ht="15.75" x14ac:dyDescent="0.25">
      <c r="A1" s="196" t="s">
        <v>37</v>
      </c>
      <c r="B1" s="196"/>
      <c r="C1" s="196"/>
      <c r="D1" s="196"/>
      <c r="E1" s="196"/>
      <c r="F1" s="57"/>
      <c r="G1" s="13"/>
      <c r="H1" s="57"/>
    </row>
    <row r="2" spans="1:8" ht="15.75" x14ac:dyDescent="0.25">
      <c r="A2" s="94" t="s">
        <v>12</v>
      </c>
      <c r="B2" s="94"/>
      <c r="C2" s="94">
        <v>42</v>
      </c>
      <c r="D2" s="14"/>
      <c r="E2" s="14"/>
      <c r="F2" s="14"/>
      <c r="G2" s="14"/>
      <c r="H2" s="14"/>
    </row>
    <row r="3" spans="1:8" ht="47.25" x14ac:dyDescent="0.25">
      <c r="A3" s="15" t="s">
        <v>0</v>
      </c>
      <c r="B3" s="15" t="s">
        <v>1</v>
      </c>
      <c r="C3" s="15" t="s">
        <v>25</v>
      </c>
      <c r="D3" s="15" t="s">
        <v>26</v>
      </c>
      <c r="E3" s="15" t="s">
        <v>27</v>
      </c>
      <c r="F3" s="15" t="s">
        <v>13</v>
      </c>
      <c r="G3" s="15" t="s">
        <v>14</v>
      </c>
      <c r="H3" s="15" t="s">
        <v>28</v>
      </c>
    </row>
    <row r="4" spans="1:8" ht="15.75" x14ac:dyDescent="0.25">
      <c r="A4" s="16" t="s">
        <v>15</v>
      </c>
      <c r="B4" s="16">
        <v>15</v>
      </c>
      <c r="C4" s="16">
        <v>15</v>
      </c>
      <c r="D4" s="16">
        <v>14</v>
      </c>
      <c r="E4" s="35">
        <f t="shared" ref="E4:E9" si="0">D4/C4</f>
        <v>0.93333333333333335</v>
      </c>
      <c r="F4" s="17">
        <v>92</v>
      </c>
      <c r="G4" s="17">
        <v>37</v>
      </c>
      <c r="H4" s="19">
        <v>68</v>
      </c>
    </row>
    <row r="5" spans="1:8" ht="15.75" x14ac:dyDescent="0.25">
      <c r="A5" s="16" t="s">
        <v>2</v>
      </c>
      <c r="B5" s="16">
        <v>13</v>
      </c>
      <c r="C5" s="16">
        <v>12</v>
      </c>
      <c r="D5" s="16">
        <v>12</v>
      </c>
      <c r="E5" s="35">
        <f t="shared" si="0"/>
        <v>1</v>
      </c>
      <c r="F5" s="17">
        <v>95</v>
      </c>
      <c r="G5" s="17">
        <v>42</v>
      </c>
      <c r="H5" s="19">
        <v>59</v>
      </c>
    </row>
    <row r="6" spans="1:8" ht="15.75" x14ac:dyDescent="0.25">
      <c r="A6" s="16" t="s">
        <v>3</v>
      </c>
      <c r="B6" s="16">
        <v>18</v>
      </c>
      <c r="C6" s="16">
        <v>18</v>
      </c>
      <c r="D6" s="16">
        <v>14</v>
      </c>
      <c r="E6" s="35">
        <f t="shared" si="0"/>
        <v>0.77777777777777779</v>
      </c>
      <c r="F6" s="17">
        <v>66</v>
      </c>
      <c r="G6" s="17">
        <v>29</v>
      </c>
      <c r="H6" s="19">
        <v>50</v>
      </c>
    </row>
    <row r="7" spans="1:8" ht="15.75" x14ac:dyDescent="0.25">
      <c r="A7" s="16" t="s">
        <v>4</v>
      </c>
      <c r="B7" s="16">
        <v>21</v>
      </c>
      <c r="C7" s="16">
        <v>20</v>
      </c>
      <c r="D7" s="16">
        <v>15</v>
      </c>
      <c r="E7" s="35">
        <f t="shared" si="0"/>
        <v>0.75</v>
      </c>
      <c r="F7" s="17">
        <v>92</v>
      </c>
      <c r="G7" s="17">
        <v>27</v>
      </c>
      <c r="H7" s="19">
        <v>53</v>
      </c>
    </row>
    <row r="8" spans="1:8" ht="15.75" x14ac:dyDescent="0.25">
      <c r="A8" s="16" t="s">
        <v>5</v>
      </c>
      <c r="B8" s="16">
        <v>17</v>
      </c>
      <c r="C8" s="16">
        <v>17</v>
      </c>
      <c r="D8" s="16">
        <v>10</v>
      </c>
      <c r="E8" s="35">
        <f t="shared" si="0"/>
        <v>0.58823529411764708</v>
      </c>
      <c r="F8" s="17">
        <v>72</v>
      </c>
      <c r="G8" s="17">
        <v>14</v>
      </c>
      <c r="H8" s="19">
        <v>41</v>
      </c>
    </row>
    <row r="9" spans="1:8" ht="15.75" x14ac:dyDescent="0.25">
      <c r="A9" s="16" t="s">
        <v>6</v>
      </c>
      <c r="B9" s="16">
        <v>7</v>
      </c>
      <c r="C9" s="16">
        <v>7</v>
      </c>
      <c r="D9" s="16">
        <v>0</v>
      </c>
      <c r="E9" s="35">
        <f t="shared" si="0"/>
        <v>0</v>
      </c>
      <c r="F9" s="17">
        <v>41</v>
      </c>
      <c r="G9" s="17">
        <v>14</v>
      </c>
      <c r="H9" s="19">
        <v>28</v>
      </c>
    </row>
    <row r="10" spans="1:8" ht="15.75" x14ac:dyDescent="0.25">
      <c r="A10" s="16" t="s">
        <v>7</v>
      </c>
      <c r="B10" s="16">
        <v>14</v>
      </c>
      <c r="C10" s="16">
        <v>14</v>
      </c>
      <c r="D10" s="16">
        <v>10</v>
      </c>
      <c r="E10" s="35">
        <f>D10/C10</f>
        <v>0.7142857142857143</v>
      </c>
      <c r="F10" s="17">
        <v>72</v>
      </c>
      <c r="G10" s="17">
        <v>25</v>
      </c>
      <c r="H10" s="19">
        <v>48</v>
      </c>
    </row>
    <row r="11" spans="1:8" ht="15.75" x14ac:dyDescent="0.25">
      <c r="A11" s="20" t="s">
        <v>8</v>
      </c>
      <c r="B11" s="20">
        <f>SUM(B4:B10)</f>
        <v>105</v>
      </c>
      <c r="C11" s="1">
        <f>SUM(C4:C10)</f>
        <v>103</v>
      </c>
      <c r="D11" s="1">
        <f>SUM(D4:D10)</f>
        <v>75</v>
      </c>
      <c r="E11" s="77">
        <f>D11/C11</f>
        <v>0.72815533980582525</v>
      </c>
      <c r="F11" s="1">
        <f>MAX(F4:F10)</f>
        <v>95</v>
      </c>
      <c r="G11" s="1">
        <f>MIN(G4:G10)</f>
        <v>14</v>
      </c>
      <c r="H11" s="51">
        <f>AVERAGE(H4:H10)</f>
        <v>49.571428571428569</v>
      </c>
    </row>
    <row r="12" spans="1:8" ht="15.75" x14ac:dyDescent="0.25">
      <c r="A12" s="123" t="s">
        <v>17</v>
      </c>
      <c r="B12" s="123">
        <v>7201</v>
      </c>
      <c r="C12" s="124">
        <v>6584</v>
      </c>
      <c r="D12" s="124">
        <v>5025</v>
      </c>
      <c r="E12" s="125">
        <f>D12/C12</f>
        <v>0.76321385176184686</v>
      </c>
      <c r="F12" s="124">
        <v>100</v>
      </c>
      <c r="G12" s="124"/>
      <c r="H12" s="124">
        <v>52.72</v>
      </c>
    </row>
    <row r="13" spans="1:8" ht="15.75" x14ac:dyDescent="0.25">
      <c r="A13" s="90" t="s">
        <v>10</v>
      </c>
      <c r="B13" s="90">
        <v>4</v>
      </c>
      <c r="C13" s="24">
        <v>2</v>
      </c>
      <c r="D13" s="24">
        <v>1</v>
      </c>
      <c r="E13" s="25">
        <f>D13/C13</f>
        <v>0.5</v>
      </c>
      <c r="F13" s="24">
        <v>53</v>
      </c>
      <c r="G13" s="24">
        <v>49</v>
      </c>
      <c r="H13" s="24">
        <v>46</v>
      </c>
    </row>
    <row r="14" spans="1:8" ht="15.75" x14ac:dyDescent="0.25">
      <c r="A14" s="90" t="s">
        <v>9</v>
      </c>
      <c r="B14" s="90">
        <v>5</v>
      </c>
      <c r="C14" s="24">
        <v>2</v>
      </c>
      <c r="D14" s="24">
        <v>0</v>
      </c>
      <c r="E14" s="25">
        <f>D14/C14</f>
        <v>0</v>
      </c>
      <c r="F14" s="24">
        <v>39</v>
      </c>
      <c r="G14" s="24">
        <v>23</v>
      </c>
      <c r="H14" s="24">
        <v>31</v>
      </c>
    </row>
    <row r="15" spans="1:8" ht="15.75" x14ac:dyDescent="0.25">
      <c r="A15" s="169" t="s">
        <v>52</v>
      </c>
      <c r="B15" s="169"/>
      <c r="C15" s="174">
        <f>C11-D11</f>
        <v>28</v>
      </c>
      <c r="D15" s="71"/>
      <c r="E15" s="65"/>
    </row>
    <row r="17" spans="1:9" ht="15.75" x14ac:dyDescent="0.25">
      <c r="A17" s="215"/>
      <c r="B17" s="215"/>
      <c r="C17" s="215"/>
      <c r="D17" s="215"/>
      <c r="E17" s="215"/>
      <c r="F17" s="215"/>
      <c r="G17" s="215"/>
      <c r="H17" s="215"/>
      <c r="I17" s="7"/>
    </row>
    <row r="18" spans="1:9" ht="18.75" x14ac:dyDescent="0.3">
      <c r="A18" s="58" t="s">
        <v>0</v>
      </c>
      <c r="B18" s="175" t="s">
        <v>57</v>
      </c>
      <c r="C18" s="59" t="s">
        <v>58</v>
      </c>
      <c r="D18" s="59" t="s">
        <v>47</v>
      </c>
      <c r="E18" s="59" t="s">
        <v>48</v>
      </c>
      <c r="F18" s="59" t="s">
        <v>32</v>
      </c>
      <c r="G18" s="59" t="s">
        <v>33</v>
      </c>
      <c r="H18" s="59" t="s">
        <v>34</v>
      </c>
    </row>
    <row r="19" spans="1:9" ht="15.75" x14ac:dyDescent="0.25">
      <c r="A19" s="16" t="s">
        <v>15</v>
      </c>
      <c r="B19" s="173">
        <v>1</v>
      </c>
      <c r="C19" s="68">
        <v>1</v>
      </c>
      <c r="D19" s="68">
        <v>3</v>
      </c>
      <c r="E19" s="74">
        <v>4</v>
      </c>
      <c r="F19" s="74">
        <v>2</v>
      </c>
      <c r="G19" s="68">
        <v>3</v>
      </c>
      <c r="H19" s="68">
        <v>1</v>
      </c>
    </row>
    <row r="20" spans="1:9" ht="15.75" x14ac:dyDescent="0.25">
      <c r="A20" s="16" t="s">
        <v>2</v>
      </c>
      <c r="B20" s="173">
        <v>0</v>
      </c>
      <c r="C20" s="68">
        <v>3</v>
      </c>
      <c r="D20" s="68">
        <v>5</v>
      </c>
      <c r="E20" s="69">
        <v>3</v>
      </c>
      <c r="F20" s="75">
        <v>0</v>
      </c>
      <c r="G20" s="68">
        <v>0</v>
      </c>
      <c r="H20" s="68">
        <v>1</v>
      </c>
    </row>
    <row r="21" spans="1:9" ht="15.75" x14ac:dyDescent="0.25">
      <c r="A21" s="16" t="s">
        <v>3</v>
      </c>
      <c r="B21" s="173">
        <v>4</v>
      </c>
      <c r="C21" s="68">
        <v>3</v>
      </c>
      <c r="D21" s="68">
        <v>8</v>
      </c>
      <c r="E21" s="69">
        <v>3</v>
      </c>
      <c r="F21" s="75">
        <v>0</v>
      </c>
      <c r="G21" s="68">
        <v>0</v>
      </c>
      <c r="H21" s="68">
        <v>0</v>
      </c>
    </row>
    <row r="22" spans="1:9" ht="15.75" x14ac:dyDescent="0.25">
      <c r="A22" s="16" t="s">
        <v>4</v>
      </c>
      <c r="B22" s="173">
        <v>5</v>
      </c>
      <c r="C22" s="68">
        <v>4</v>
      </c>
      <c r="D22" s="68">
        <v>4</v>
      </c>
      <c r="E22" s="69">
        <v>3</v>
      </c>
      <c r="F22" s="75">
        <v>3</v>
      </c>
      <c r="G22" s="68">
        <v>0</v>
      </c>
      <c r="H22" s="68">
        <v>1</v>
      </c>
    </row>
    <row r="23" spans="1:9" ht="15.75" x14ac:dyDescent="0.25">
      <c r="A23" s="16" t="s">
        <v>5</v>
      </c>
      <c r="B23" s="173">
        <v>7</v>
      </c>
      <c r="C23" s="68">
        <v>4</v>
      </c>
      <c r="D23" s="68">
        <v>5</v>
      </c>
      <c r="E23" s="69">
        <v>0</v>
      </c>
      <c r="F23" s="75">
        <v>1</v>
      </c>
      <c r="G23" s="75">
        <v>0</v>
      </c>
      <c r="H23" s="75">
        <v>0</v>
      </c>
    </row>
    <row r="24" spans="1:9" ht="15.75" x14ac:dyDescent="0.25">
      <c r="A24" s="16" t="s">
        <v>6</v>
      </c>
      <c r="B24" s="176">
        <v>7</v>
      </c>
      <c r="C24" s="69">
        <v>0</v>
      </c>
      <c r="D24" s="68">
        <v>0</v>
      </c>
      <c r="E24" s="69">
        <v>0</v>
      </c>
      <c r="F24" s="75">
        <v>0</v>
      </c>
      <c r="G24" s="75">
        <v>0</v>
      </c>
      <c r="H24" s="75">
        <v>0</v>
      </c>
    </row>
    <row r="25" spans="1:9" ht="15.75" x14ac:dyDescent="0.25">
      <c r="A25" s="16" t="s">
        <v>7</v>
      </c>
      <c r="B25" s="173">
        <v>4</v>
      </c>
      <c r="C25" s="68">
        <v>2</v>
      </c>
      <c r="D25" s="68">
        <v>5</v>
      </c>
      <c r="E25" s="69">
        <v>2</v>
      </c>
      <c r="F25" s="69">
        <v>1</v>
      </c>
      <c r="G25" s="69">
        <v>0</v>
      </c>
      <c r="H25" s="69">
        <v>0</v>
      </c>
    </row>
    <row r="26" spans="1:9" ht="18.75" x14ac:dyDescent="0.3">
      <c r="A26" s="63" t="s">
        <v>35</v>
      </c>
      <c r="B26" s="177">
        <f t="shared" ref="B26:H26" si="1">SUM(B19:B25)</f>
        <v>28</v>
      </c>
      <c r="C26" s="76">
        <f t="shared" si="1"/>
        <v>17</v>
      </c>
      <c r="D26" s="76">
        <f t="shared" si="1"/>
        <v>30</v>
      </c>
      <c r="E26" s="69">
        <f t="shared" si="1"/>
        <v>15</v>
      </c>
      <c r="F26" s="69">
        <f t="shared" si="1"/>
        <v>7</v>
      </c>
      <c r="G26" s="69">
        <f t="shared" si="1"/>
        <v>3</v>
      </c>
      <c r="H26" s="69">
        <f t="shared" si="1"/>
        <v>3</v>
      </c>
    </row>
    <row r="27" spans="1:9" ht="15.75" x14ac:dyDescent="0.25">
      <c r="A27" s="64"/>
      <c r="B27" s="165">
        <f>B26*100/C11</f>
        <v>27.184466019417474</v>
      </c>
      <c r="C27" s="165">
        <f>C26*100/C11</f>
        <v>16.50485436893204</v>
      </c>
      <c r="D27" s="165">
        <f>D26*100/C11</f>
        <v>29.126213592233011</v>
      </c>
      <c r="E27" s="165">
        <f>E26*100/C11</f>
        <v>14.563106796116505</v>
      </c>
      <c r="F27" s="165">
        <f>F26*100/C11</f>
        <v>6.7961165048543686</v>
      </c>
      <c r="G27" s="165">
        <f>G26*100/C11</f>
        <v>2.912621359223301</v>
      </c>
      <c r="H27" s="165">
        <f>H26*100/C11</f>
        <v>2.912621359223301</v>
      </c>
    </row>
  </sheetData>
  <mergeCells count="2">
    <mergeCell ref="A1:E1"/>
    <mergeCell ref="A17:H17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ИКТ21</vt:lpstr>
      <vt:lpstr>география21</vt:lpstr>
      <vt:lpstr>литература21</vt:lpstr>
      <vt:lpstr>русский язык21</vt:lpstr>
      <vt:lpstr>математика П 21</vt:lpstr>
      <vt:lpstr>физика21</vt:lpstr>
      <vt:lpstr>история21</vt:lpstr>
      <vt:lpstr>химия21</vt:lpstr>
      <vt:lpstr>обществознание21</vt:lpstr>
      <vt:lpstr>биология21</vt:lpstr>
      <vt:lpstr>англ.язык21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Базы ЕГЭ</cp:lastModifiedBy>
  <cp:lastPrinted>2021-08-18T06:45:50Z</cp:lastPrinted>
  <dcterms:created xsi:type="dcterms:W3CDTF">2018-06-14T02:37:52Z</dcterms:created>
  <dcterms:modified xsi:type="dcterms:W3CDTF">2021-08-18T08:40:05Z</dcterms:modified>
</cp:coreProperties>
</file>