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!!!19-20\ГИА\11\!!!ANALIZ\"/>
    </mc:Choice>
  </mc:AlternateContent>
  <bookViews>
    <workbookView xWindow="0" yWindow="0" windowWidth="19440" windowHeight="9720" tabRatio="630" activeTab="6"/>
  </bookViews>
  <sheets>
    <sheet name="информатика" sheetId="2" r:id="rId1"/>
    <sheet name="география" sheetId="3" r:id="rId2"/>
    <sheet name="литература" sheetId="10" r:id="rId3"/>
    <sheet name="русский язык" sheetId="8" r:id="rId4"/>
    <sheet name="математика П" sheetId="4" r:id="rId5"/>
    <sheet name="физика" sheetId="13" r:id="rId6"/>
    <sheet name="история" sheetId="5" r:id="rId7"/>
    <sheet name="химия" sheetId="6" r:id="rId8"/>
    <sheet name="обществознание" sheetId="7" r:id="rId9"/>
    <sheet name="биология" sheetId="9" r:id="rId10"/>
    <sheet name="англ.язык" sheetId="11" r:id="rId11"/>
  </sheets>
  <calcPr calcId="152511"/>
</workbook>
</file>

<file path=xl/calcChain.xml><?xml version="1.0" encoding="utf-8"?>
<calcChain xmlns="http://schemas.openxmlformats.org/spreadsheetml/2006/main">
  <c r="B11" i="13" l="1"/>
  <c r="H13" i="5" l="1"/>
  <c r="B11" i="11"/>
  <c r="E9" i="11"/>
  <c r="I26" i="11"/>
  <c r="J26" i="11"/>
  <c r="B26" i="11"/>
  <c r="F26" i="11"/>
  <c r="C26" i="11"/>
  <c r="D26" i="11"/>
  <c r="E26" i="11"/>
  <c r="G26" i="11"/>
  <c r="H26" i="11"/>
  <c r="B11" i="7"/>
  <c r="B11" i="9"/>
  <c r="E9" i="6" l="1"/>
  <c r="G11" i="3" l="1"/>
  <c r="E12" i="3"/>
  <c r="G11" i="2"/>
  <c r="H11" i="2"/>
  <c r="B11" i="10"/>
  <c r="L26" i="4" l="1"/>
  <c r="M26" i="4"/>
  <c r="N26" i="4"/>
  <c r="E12" i="2" l="1"/>
  <c r="H14" i="10" l="1"/>
  <c r="H5" i="10"/>
  <c r="H6" i="10"/>
  <c r="H7" i="10"/>
  <c r="H4" i="10"/>
  <c r="F11" i="2"/>
  <c r="H5" i="3"/>
  <c r="H14" i="2"/>
  <c r="H13" i="2"/>
  <c r="H9" i="2"/>
  <c r="H4" i="2"/>
  <c r="E15" i="4"/>
  <c r="E12" i="11"/>
  <c r="E13" i="11"/>
  <c r="E12" i="10"/>
  <c r="E13" i="2"/>
  <c r="E13" i="13"/>
  <c r="E14" i="13"/>
  <c r="E14" i="10"/>
  <c r="G11" i="6"/>
  <c r="F11" i="6"/>
  <c r="D12" i="4"/>
  <c r="C12" i="4"/>
  <c r="O26" i="4"/>
  <c r="P26" i="4"/>
  <c r="Q26" i="4"/>
  <c r="R26" i="4"/>
  <c r="E5" i="3"/>
  <c r="B11" i="6"/>
  <c r="C11" i="9"/>
  <c r="H11" i="13"/>
  <c r="H11" i="11"/>
  <c r="E14" i="9"/>
  <c r="H11" i="9"/>
  <c r="E13" i="7"/>
  <c r="E14" i="7"/>
  <c r="E14" i="8"/>
  <c r="E15" i="8"/>
  <c r="E14" i="6"/>
  <c r="H11" i="5"/>
  <c r="H11" i="6"/>
  <c r="G12" i="8"/>
  <c r="F11" i="5"/>
  <c r="G11" i="5"/>
  <c r="F12" i="4"/>
  <c r="G12" i="4"/>
  <c r="E13" i="5"/>
  <c r="I26" i="13"/>
  <c r="H26" i="13"/>
  <c r="G26" i="13"/>
  <c r="F26" i="13"/>
  <c r="E26" i="13"/>
  <c r="D26" i="13"/>
  <c r="C26" i="13"/>
  <c r="E12" i="13"/>
  <c r="G11" i="13"/>
  <c r="F11" i="13"/>
  <c r="D11" i="13"/>
  <c r="C11" i="13"/>
  <c r="E10" i="13"/>
  <c r="E9" i="13"/>
  <c r="E8" i="13"/>
  <c r="E7" i="13"/>
  <c r="E6" i="13"/>
  <c r="E5" i="13"/>
  <c r="E4" i="13"/>
  <c r="E6" i="11"/>
  <c r="E7" i="11"/>
  <c r="E8" i="11"/>
  <c r="E10" i="11"/>
  <c r="G11" i="11"/>
  <c r="F11" i="11"/>
  <c r="D11" i="11"/>
  <c r="F27" i="11" s="1"/>
  <c r="C11" i="11"/>
  <c r="E5" i="11"/>
  <c r="E4" i="11"/>
  <c r="C12" i="8"/>
  <c r="E12" i="9"/>
  <c r="C11" i="10"/>
  <c r="D11" i="10"/>
  <c r="F11" i="10"/>
  <c r="G11" i="10"/>
  <c r="E7" i="10"/>
  <c r="E6" i="10"/>
  <c r="E5" i="10"/>
  <c r="E4" i="10"/>
  <c r="D28" i="9"/>
  <c r="E28" i="9"/>
  <c r="F28" i="9"/>
  <c r="G28" i="9"/>
  <c r="H28" i="9"/>
  <c r="I28" i="9"/>
  <c r="C28" i="9"/>
  <c r="E13" i="9"/>
  <c r="G11" i="9"/>
  <c r="F11" i="9"/>
  <c r="D11" i="9"/>
  <c r="E10" i="9"/>
  <c r="E9" i="9"/>
  <c r="E8" i="9"/>
  <c r="E7" i="9"/>
  <c r="E6" i="9"/>
  <c r="E5" i="9"/>
  <c r="E4" i="9"/>
  <c r="G26" i="7"/>
  <c r="H26" i="7"/>
  <c r="I26" i="7"/>
  <c r="F26" i="7"/>
  <c r="D26" i="7"/>
  <c r="E26" i="7"/>
  <c r="C26" i="7"/>
  <c r="E10" i="7"/>
  <c r="E12" i="7"/>
  <c r="H11" i="7"/>
  <c r="G11" i="7"/>
  <c r="F11" i="7"/>
  <c r="D11" i="7"/>
  <c r="C11" i="7"/>
  <c r="E4" i="6"/>
  <c r="E5" i="6"/>
  <c r="F12" i="8"/>
  <c r="C28" i="8"/>
  <c r="D28" i="8"/>
  <c r="E28" i="8"/>
  <c r="F28" i="8"/>
  <c r="G28" i="8"/>
  <c r="H28" i="8"/>
  <c r="B28" i="8"/>
  <c r="H27" i="5"/>
  <c r="F27" i="5"/>
  <c r="G27" i="5"/>
  <c r="E27" i="5"/>
  <c r="C27" i="5"/>
  <c r="D27" i="5"/>
  <c r="B27" i="5"/>
  <c r="C11" i="5"/>
  <c r="D11" i="5"/>
  <c r="B11" i="5"/>
  <c r="C11" i="6"/>
  <c r="D11" i="6"/>
  <c r="C11" i="2"/>
  <c r="D11" i="2"/>
  <c r="E13" i="8"/>
  <c r="H12" i="8"/>
  <c r="D12" i="8"/>
  <c r="B12" i="8"/>
  <c r="E11" i="8"/>
  <c r="E10" i="8"/>
  <c r="E9" i="8"/>
  <c r="E8" i="8"/>
  <c r="E7" i="8"/>
  <c r="E6" i="8"/>
  <c r="E5" i="8"/>
  <c r="H27" i="6"/>
  <c r="G27" i="6"/>
  <c r="F27" i="6"/>
  <c r="E27" i="6"/>
  <c r="D27" i="6"/>
  <c r="C27" i="6"/>
  <c r="B27" i="6"/>
  <c r="E9" i="7"/>
  <c r="E8" i="7"/>
  <c r="E7" i="7"/>
  <c r="E6" i="7"/>
  <c r="E5" i="7"/>
  <c r="E4" i="7"/>
  <c r="H12" i="4"/>
  <c r="B12" i="4"/>
  <c r="C11" i="3"/>
  <c r="D11" i="3"/>
  <c r="C15" i="3" s="1"/>
  <c r="B11" i="3"/>
  <c r="E4" i="5"/>
  <c r="E12" i="6"/>
  <c r="E13" i="6"/>
  <c r="E10" i="6"/>
  <c r="E8" i="6"/>
  <c r="E7" i="6"/>
  <c r="E6" i="6"/>
  <c r="E12" i="5"/>
  <c r="E10" i="5"/>
  <c r="E9" i="5"/>
  <c r="E8" i="5"/>
  <c r="E7" i="5"/>
  <c r="E6" i="5"/>
  <c r="E5" i="5"/>
  <c r="E14" i="4"/>
  <c r="E13" i="4"/>
  <c r="E11" i="4"/>
  <c r="E10" i="4"/>
  <c r="E9" i="4"/>
  <c r="E8" i="4"/>
  <c r="E7" i="4"/>
  <c r="E6" i="4"/>
  <c r="E5" i="4"/>
  <c r="F11" i="3"/>
  <c r="E6" i="3"/>
  <c r="E9" i="2"/>
  <c r="E14" i="2"/>
  <c r="E8" i="2"/>
  <c r="E7" i="2"/>
  <c r="E6" i="2"/>
  <c r="E5" i="2"/>
  <c r="E4" i="2"/>
  <c r="H27" i="11" l="1"/>
  <c r="J27" i="11"/>
  <c r="I27" i="11"/>
  <c r="E27" i="11"/>
  <c r="C27" i="11"/>
  <c r="G27" i="11"/>
  <c r="I29" i="9"/>
  <c r="G29" i="9"/>
  <c r="E29" i="9"/>
  <c r="E11" i="7"/>
  <c r="G27" i="7"/>
  <c r="G28" i="6"/>
  <c r="C28" i="6"/>
  <c r="B28" i="6"/>
  <c r="E28" i="6"/>
  <c r="F28" i="5"/>
  <c r="C27" i="13"/>
  <c r="H27" i="13"/>
  <c r="I27" i="13"/>
  <c r="E28" i="5"/>
  <c r="D28" i="5"/>
  <c r="G28" i="5"/>
  <c r="C15" i="6"/>
  <c r="F28" i="6"/>
  <c r="C15" i="2"/>
  <c r="G27" i="13"/>
  <c r="C15" i="9"/>
  <c r="H28" i="6"/>
  <c r="B28" i="5"/>
  <c r="F27" i="13"/>
  <c r="E11" i="3"/>
  <c r="D28" i="6"/>
  <c r="E11" i="6"/>
  <c r="C27" i="7"/>
  <c r="E27" i="7"/>
  <c r="H27" i="7"/>
  <c r="C14" i="11"/>
  <c r="D27" i="11"/>
  <c r="C15" i="13"/>
  <c r="H11" i="10"/>
  <c r="R27" i="4"/>
  <c r="Q27" i="4"/>
  <c r="E12" i="4"/>
  <c r="C16" i="4"/>
  <c r="L27" i="4"/>
  <c r="M27" i="4"/>
  <c r="N27" i="4"/>
  <c r="K27" i="4"/>
  <c r="P27" i="4"/>
  <c r="G29" i="8"/>
  <c r="D29" i="8"/>
  <c r="B29" i="8"/>
  <c r="C29" i="8"/>
  <c r="E12" i="8"/>
  <c r="E29" i="8"/>
  <c r="E11" i="10"/>
  <c r="C15" i="10"/>
  <c r="H11" i="3"/>
  <c r="O27" i="4"/>
  <c r="C16" i="8"/>
  <c r="H28" i="5"/>
  <c r="H29" i="8"/>
  <c r="F29" i="8"/>
  <c r="F27" i="7"/>
  <c r="E11" i="9"/>
  <c r="C29" i="9"/>
  <c r="H29" i="9"/>
  <c r="F29" i="9"/>
  <c r="D29" i="9"/>
  <c r="E11" i="11"/>
  <c r="D27" i="13"/>
  <c r="E27" i="13"/>
  <c r="E11" i="2"/>
  <c r="D27" i="7"/>
  <c r="E11" i="13"/>
  <c r="E11" i="5"/>
  <c r="C16" i="5"/>
  <c r="C28" i="5"/>
  <c r="C15" i="7"/>
  <c r="I27" i="7"/>
</calcChain>
</file>

<file path=xl/sharedStrings.xml><?xml version="1.0" encoding="utf-8"?>
<sst xmlns="http://schemas.openxmlformats.org/spreadsheetml/2006/main" count="376" uniqueCount="63">
  <si>
    <t>ОУ</t>
  </si>
  <si>
    <t>РИС</t>
  </si>
  <si>
    <t>СОШ №2</t>
  </si>
  <si>
    <t>СОШ №3</t>
  </si>
  <si>
    <t>СОШ №4</t>
  </si>
  <si>
    <t>СОШ №5</t>
  </si>
  <si>
    <t>СОШ №6</t>
  </si>
  <si>
    <t>СОШ №7</t>
  </si>
  <si>
    <t>город</t>
  </si>
  <si>
    <t>ВПЛ</t>
  </si>
  <si>
    <t>СПО</t>
  </si>
  <si>
    <t>Информатика и ИКТ</t>
  </si>
  <si>
    <t>порог</t>
  </si>
  <si>
    <t>максимальный балл</t>
  </si>
  <si>
    <t>минимальный балл</t>
  </si>
  <si>
    <t>Гимназия №1</t>
  </si>
  <si>
    <t>всего по городу</t>
  </si>
  <si>
    <t>по области</t>
  </si>
  <si>
    <t>количество "2"</t>
  </si>
  <si>
    <t>средний тестовый балл</t>
  </si>
  <si>
    <t>прошли порог %</t>
  </si>
  <si>
    <t>прошли порог</t>
  </si>
  <si>
    <t>всего сдавали</t>
  </si>
  <si>
    <t>08-География</t>
  </si>
  <si>
    <t>Математика П</t>
  </si>
  <si>
    <t>Всего сдавали</t>
  </si>
  <si>
    <t>Прошли порог</t>
  </si>
  <si>
    <t>Прошли порог %</t>
  </si>
  <si>
    <t>Средний тестовый балл</t>
  </si>
  <si>
    <t>04-Химия</t>
  </si>
  <si>
    <t>07-История</t>
  </si>
  <si>
    <t>кол-во "2" город</t>
  </si>
  <si>
    <t>71-80</t>
  </si>
  <si>
    <t>81-90</t>
  </si>
  <si>
    <t>91-100</t>
  </si>
  <si>
    <t>по ОУ</t>
  </si>
  <si>
    <t>итого</t>
  </si>
  <si>
    <t xml:space="preserve">Обществознание </t>
  </si>
  <si>
    <t>Русский язык</t>
  </si>
  <si>
    <t>Биология</t>
  </si>
  <si>
    <t>Литература</t>
  </si>
  <si>
    <t xml:space="preserve">Английский язык </t>
  </si>
  <si>
    <t>Физика</t>
  </si>
  <si>
    <t>36-40</t>
  </si>
  <si>
    <t>27-30</t>
  </si>
  <si>
    <t>31-40</t>
  </si>
  <si>
    <t>41-50</t>
  </si>
  <si>
    <t>51-60</t>
  </si>
  <si>
    <t>61-70</t>
  </si>
  <si>
    <t>% по городу</t>
  </si>
  <si>
    <t>Не прошли порог о ОУ</t>
  </si>
  <si>
    <t>не прош.порог по ОУ</t>
  </si>
  <si>
    <t>не прошли порог по ОУ</t>
  </si>
  <si>
    <t>не прошли порог о ОУ</t>
  </si>
  <si>
    <t>в РИС</t>
  </si>
  <si>
    <t>менее 36</t>
  </si>
  <si>
    <t>меньше 32</t>
  </si>
  <si>
    <t>32-40</t>
  </si>
  <si>
    <t>мен. 42</t>
  </si>
  <si>
    <t>42-50</t>
  </si>
  <si>
    <t>мен.36</t>
  </si>
  <si>
    <t>Менее 22</t>
  </si>
  <si>
    <t>22-30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</si>
</sst>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2" borderId="1" xfId="0" applyFon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9" fontId="5" fillId="0" borderId="1" xfId="0" applyNumberFormat="1" applyFont="1" applyFill="1" applyBorder="1"/>
    <xf numFmtId="2" fontId="5" fillId="0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2" fontId="5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/>
    <xf numFmtId="9" fontId="5" fillId="3" borderId="1" xfId="0" applyNumberFormat="1" applyFont="1" applyFill="1" applyBorder="1"/>
    <xf numFmtId="2" fontId="5" fillId="3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10" fontId="3" fillId="0" borderId="1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vertical="center"/>
    </xf>
    <xf numFmtId="9" fontId="3" fillId="3" borderId="1" xfId="0" applyNumberFormat="1" applyFont="1" applyFill="1" applyBorder="1"/>
    <xf numFmtId="0" fontId="5" fillId="0" borderId="0" xfId="0" applyFont="1" applyAlignment="1"/>
    <xf numFmtId="9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5" fillId="4" borderId="1" xfId="0" applyFont="1" applyFill="1" applyBorder="1"/>
    <xf numFmtId="9" fontId="5" fillId="4" borderId="1" xfId="0" applyNumberFormat="1" applyFont="1" applyFill="1" applyBorder="1"/>
    <xf numFmtId="2" fontId="5" fillId="4" borderId="1" xfId="0" applyNumberFormat="1" applyFont="1" applyFill="1" applyBorder="1"/>
    <xf numFmtId="10" fontId="3" fillId="2" borderId="1" xfId="0" applyNumberFormat="1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0" fontId="3" fillId="4" borderId="1" xfId="0" applyNumberFormat="1" applyFont="1" applyFill="1" applyBorder="1"/>
    <xf numFmtId="14" fontId="4" fillId="0" borderId="0" xfId="0" applyNumberFormat="1" applyFont="1" applyAlignment="1"/>
    <xf numFmtId="0" fontId="5" fillId="4" borderId="1" xfId="0" applyFont="1" applyFill="1" applyBorder="1" applyAlignment="1">
      <alignment horizontal="left"/>
    </xf>
    <xf numFmtId="9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4" fontId="5" fillId="0" borderId="0" xfId="0" applyNumberFormat="1" applyFont="1" applyFill="1"/>
    <xf numFmtId="14" fontId="4" fillId="0" borderId="0" xfId="0" applyNumberFormat="1" applyFont="1" applyFill="1"/>
    <xf numFmtId="2" fontId="3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14" fontId="5" fillId="0" borderId="0" xfId="0" applyNumberFormat="1" applyFont="1" applyFill="1" applyAlignment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9" fontId="3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5" fillId="6" borderId="1" xfId="0" applyFont="1" applyFill="1" applyBorder="1"/>
    <xf numFmtId="9" fontId="5" fillId="6" borderId="1" xfId="0" applyNumberFormat="1" applyFont="1" applyFill="1" applyBorder="1"/>
    <xf numFmtId="2" fontId="5" fillId="6" borderId="1" xfId="0" applyNumberFormat="1" applyFont="1" applyFill="1" applyBorder="1"/>
    <xf numFmtId="0" fontId="3" fillId="7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5" fillId="7" borderId="1" xfId="0" applyNumberFormat="1" applyFont="1" applyFill="1" applyBorder="1"/>
    <xf numFmtId="0" fontId="5" fillId="2" borderId="0" xfId="0" applyFont="1" applyFill="1" applyAlignment="1"/>
    <xf numFmtId="14" fontId="5" fillId="0" borderId="0" xfId="0" applyNumberFormat="1" applyFont="1" applyAlignment="1"/>
    <xf numFmtId="9" fontId="5" fillId="0" borderId="0" xfId="0" applyNumberFormat="1" applyFont="1" applyFill="1" applyBorder="1"/>
    <xf numFmtId="0" fontId="3" fillId="3" borderId="1" xfId="0" applyFont="1" applyFill="1" applyBorder="1"/>
    <xf numFmtId="10" fontId="3" fillId="0" borderId="0" xfId="0" applyNumberFormat="1" applyFont="1" applyFill="1" applyBorder="1"/>
    <xf numFmtId="0" fontId="0" fillId="7" borderId="0" xfId="0" applyFill="1"/>
    <xf numFmtId="0" fontId="0" fillId="7" borderId="0" xfId="0" applyFill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6" borderId="1" xfId="0" applyFont="1" applyFill="1" applyBorder="1"/>
    <xf numFmtId="9" fontId="3" fillId="6" borderId="1" xfId="0" applyNumberFormat="1" applyFont="1" applyFill="1" applyBorder="1"/>
    <xf numFmtId="2" fontId="5" fillId="4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9" fontId="3" fillId="0" borderId="1" xfId="0" applyNumberFormat="1" applyFont="1" applyFill="1" applyBorder="1"/>
    <xf numFmtId="2" fontId="3" fillId="0" borderId="1" xfId="0" applyNumberFormat="1" applyFont="1" applyFill="1" applyBorder="1"/>
    <xf numFmtId="0" fontId="5" fillId="8" borderId="0" xfId="0" applyFont="1" applyFill="1"/>
    <xf numFmtId="0" fontId="5" fillId="5" borderId="0" xfId="0" applyFont="1" applyFill="1"/>
    <xf numFmtId="2" fontId="3" fillId="6" borderId="1" xfId="0" applyNumberFormat="1" applyFont="1" applyFill="1" applyBorder="1"/>
    <xf numFmtId="2" fontId="3" fillId="3" borderId="1" xfId="0" applyNumberFormat="1" applyFont="1" applyFill="1" applyBorder="1"/>
    <xf numFmtId="10" fontId="3" fillId="3" borderId="1" xfId="0" applyNumberFormat="1" applyFont="1" applyFill="1" applyBorder="1"/>
    <xf numFmtId="10" fontId="5" fillId="3" borderId="1" xfId="0" applyNumberFormat="1" applyFont="1" applyFill="1" applyBorder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10" fontId="3" fillId="9" borderId="1" xfId="0" applyNumberFormat="1" applyFont="1" applyFill="1" applyBorder="1"/>
    <xf numFmtId="0" fontId="5" fillId="4" borderId="1" xfId="0" applyFont="1" applyFill="1" applyBorder="1" applyAlignment="1">
      <alignment horizontal="right"/>
    </xf>
    <xf numFmtId="2" fontId="5" fillId="10" borderId="1" xfId="0" applyNumberFormat="1" applyFont="1" applyFill="1" applyBorder="1"/>
    <xf numFmtId="0" fontId="0" fillId="0" borderId="1" xfId="0" applyFill="1" applyBorder="1"/>
    <xf numFmtId="0" fontId="5" fillId="11" borderId="1" xfId="0" applyFont="1" applyFill="1" applyBorder="1"/>
    <xf numFmtId="9" fontId="5" fillId="11" borderId="1" xfId="0" applyNumberFormat="1" applyFont="1" applyFill="1" applyBorder="1"/>
    <xf numFmtId="0" fontId="5" fillId="12" borderId="1" xfId="0" applyFont="1" applyFill="1" applyBorder="1"/>
    <xf numFmtId="9" fontId="5" fillId="12" borderId="1" xfId="0" applyNumberFormat="1" applyFont="1" applyFill="1" applyBorder="1"/>
    <xf numFmtId="2" fontId="5" fillId="12" borderId="1" xfId="0" applyNumberFormat="1" applyFont="1" applyFill="1" applyBorder="1"/>
    <xf numFmtId="0" fontId="9" fillId="0" borderId="1" xfId="0" applyFont="1" applyBorder="1"/>
    <xf numFmtId="0" fontId="10" fillId="0" borderId="1" xfId="0" applyFont="1" applyBorder="1"/>
    <xf numFmtId="0" fontId="5" fillId="13" borderId="1" xfId="0" applyFont="1" applyFill="1" applyBorder="1"/>
    <xf numFmtId="9" fontId="5" fillId="13" borderId="1" xfId="0" applyNumberFormat="1" applyFont="1" applyFill="1" applyBorder="1"/>
    <xf numFmtId="2" fontId="5" fillId="13" borderId="1" xfId="0" applyNumberFormat="1" applyFont="1" applyFill="1" applyBorder="1"/>
    <xf numFmtId="0" fontId="3" fillId="11" borderId="0" xfId="0" applyFont="1" applyFill="1" applyBorder="1" applyAlignment="1">
      <alignment wrapText="1"/>
    </xf>
    <xf numFmtId="0" fontId="1" fillId="11" borderId="0" xfId="0" applyFont="1" applyFill="1" applyBorder="1" applyAlignment="1">
      <alignment horizontal="center"/>
    </xf>
    <xf numFmtId="0" fontId="5" fillId="11" borderId="0" xfId="0" applyFont="1" applyFill="1" applyBorder="1"/>
    <xf numFmtId="0" fontId="3" fillId="11" borderId="0" xfId="0" applyFont="1" applyFill="1" applyBorder="1"/>
    <xf numFmtId="0" fontId="2" fillId="11" borderId="0" xfId="0" applyFont="1" applyFill="1" applyBorder="1" applyAlignment="1">
      <alignment horizontal="center"/>
    </xf>
    <xf numFmtId="0" fontId="4" fillId="11" borderId="0" xfId="0" applyFont="1" applyFill="1" applyBorder="1"/>
    <xf numFmtId="2" fontId="1" fillId="0" borderId="1" xfId="0" applyNumberFormat="1" applyFont="1" applyBorder="1" applyAlignment="1">
      <alignment horizontal="center"/>
    </xf>
    <xf numFmtId="0" fontId="11" fillId="0" borderId="0" xfId="0" applyFont="1" applyFill="1"/>
    <xf numFmtId="2" fontId="0" fillId="0" borderId="1" xfId="0" applyNumberFormat="1" applyBorder="1"/>
    <xf numFmtId="0" fontId="11" fillId="11" borderId="0" xfId="0" applyFont="1" applyFill="1"/>
    <xf numFmtId="10" fontId="3" fillId="14" borderId="1" xfId="0" applyNumberFormat="1" applyFont="1" applyFill="1" applyBorder="1"/>
    <xf numFmtId="0" fontId="3" fillId="5" borderId="0" xfId="0" applyFont="1" applyFill="1"/>
    <xf numFmtId="2" fontId="5" fillId="11" borderId="1" xfId="0" applyNumberFormat="1" applyFont="1" applyFill="1" applyBorder="1"/>
    <xf numFmtId="0" fontId="5" fillId="11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right"/>
    </xf>
    <xf numFmtId="0" fontId="5" fillId="15" borderId="1" xfId="0" applyFont="1" applyFill="1" applyBorder="1"/>
    <xf numFmtId="9" fontId="5" fillId="15" borderId="1" xfId="0" applyNumberFormat="1" applyFont="1" applyFill="1" applyBorder="1"/>
    <xf numFmtId="2" fontId="5" fillId="15" borderId="1" xfId="0" applyNumberFormat="1" applyFont="1" applyFill="1" applyBorder="1"/>
    <xf numFmtId="0" fontId="5" fillId="1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5" fillId="16" borderId="1" xfId="0" applyFont="1" applyFill="1" applyBorder="1"/>
    <xf numFmtId="9" fontId="5" fillId="16" borderId="1" xfId="0" applyNumberFormat="1" applyFont="1" applyFill="1" applyBorder="1"/>
    <xf numFmtId="2" fontId="5" fillId="16" borderId="1" xfId="0" applyNumberFormat="1" applyFont="1" applyFill="1" applyBorder="1"/>
    <xf numFmtId="0" fontId="5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7"/>
  <sheetViews>
    <sheetView zoomScale="130" zoomScaleNormal="130" workbookViewId="0">
      <selection activeCell="F6" sqref="F6"/>
    </sheetView>
  </sheetViews>
  <sheetFormatPr defaultRowHeight="15" x14ac:dyDescent="0.25"/>
  <cols>
    <col min="1" max="1" width="23.5703125" customWidth="1"/>
    <col min="3" max="3" width="13.28515625" customWidth="1"/>
    <col min="4" max="4" width="11" customWidth="1"/>
    <col min="5" max="5" width="10.85546875" customWidth="1"/>
    <col min="6" max="6" width="10.28515625" customWidth="1"/>
    <col min="7" max="7" width="12.28515625" customWidth="1"/>
    <col min="8" max="8" width="13.7109375" customWidth="1"/>
  </cols>
  <sheetData>
    <row r="1" spans="1:17" ht="15.75" x14ac:dyDescent="0.25">
      <c r="A1" s="156" t="s">
        <v>11</v>
      </c>
      <c r="B1" s="156"/>
      <c r="C1" s="50"/>
      <c r="D1" s="13"/>
      <c r="E1" s="13"/>
      <c r="F1" s="13"/>
      <c r="G1" s="13"/>
      <c r="H1" s="50"/>
      <c r="I1" s="7"/>
      <c r="J1" s="7"/>
      <c r="K1" s="7"/>
      <c r="L1" s="7"/>
      <c r="M1" s="7"/>
      <c r="N1" s="7"/>
      <c r="O1" s="7"/>
      <c r="P1" s="7"/>
      <c r="Q1" s="7"/>
    </row>
    <row r="2" spans="1:17" ht="15.75" x14ac:dyDescent="0.25">
      <c r="A2" s="108" t="s">
        <v>12</v>
      </c>
      <c r="B2" s="108"/>
      <c r="C2" s="108">
        <v>40</v>
      </c>
      <c r="D2" s="14"/>
      <c r="E2" s="14"/>
      <c r="F2" s="14"/>
      <c r="G2" s="14"/>
      <c r="H2" s="14"/>
      <c r="I2" s="7"/>
      <c r="J2" s="7"/>
      <c r="K2" s="7"/>
      <c r="L2" s="7"/>
      <c r="M2" s="7"/>
      <c r="N2" s="7"/>
      <c r="O2" s="7"/>
      <c r="P2" s="7"/>
      <c r="Q2" s="7"/>
    </row>
    <row r="3" spans="1:17" ht="62.25" customHeight="1" x14ac:dyDescent="0.25">
      <c r="A3" s="15" t="s">
        <v>0</v>
      </c>
      <c r="B3" s="31" t="s">
        <v>1</v>
      </c>
      <c r="C3" s="31" t="s">
        <v>22</v>
      </c>
      <c r="D3" s="31" t="s">
        <v>21</v>
      </c>
      <c r="E3" s="31" t="s">
        <v>20</v>
      </c>
      <c r="F3" s="31" t="s">
        <v>13</v>
      </c>
      <c r="G3" s="31" t="s">
        <v>14</v>
      </c>
      <c r="H3" s="31" t="s">
        <v>19</v>
      </c>
      <c r="I3" s="8"/>
      <c r="J3" s="8"/>
      <c r="K3" s="30"/>
      <c r="L3" s="30"/>
      <c r="M3" s="30"/>
      <c r="N3" s="30"/>
      <c r="O3" s="7"/>
      <c r="P3" s="7"/>
      <c r="Q3" s="7"/>
    </row>
    <row r="4" spans="1:17" ht="18.75" x14ac:dyDescent="0.25">
      <c r="A4" s="16" t="s">
        <v>15</v>
      </c>
      <c r="B4" s="16">
        <v>1</v>
      </c>
      <c r="C4" s="17">
        <v>1</v>
      </c>
      <c r="D4" s="17">
        <v>1</v>
      </c>
      <c r="E4" s="18">
        <f>D4/C4</f>
        <v>1</v>
      </c>
      <c r="F4" s="17">
        <v>53</v>
      </c>
      <c r="G4" s="17">
        <v>53</v>
      </c>
      <c r="H4" s="19">
        <f>AVERAGE(F4:G4)</f>
        <v>53</v>
      </c>
      <c r="I4" s="8"/>
      <c r="J4" s="8"/>
      <c r="K4" s="30"/>
      <c r="L4" s="30"/>
      <c r="M4" s="30"/>
      <c r="N4" s="30"/>
      <c r="O4" s="7"/>
      <c r="P4" s="7"/>
      <c r="Q4" s="7"/>
    </row>
    <row r="5" spans="1:17" ht="18.75" x14ac:dyDescent="0.25">
      <c r="A5" s="16" t="s">
        <v>2</v>
      </c>
      <c r="B5" s="16">
        <v>6</v>
      </c>
      <c r="C5" s="17">
        <v>6</v>
      </c>
      <c r="D5" s="17">
        <v>6</v>
      </c>
      <c r="E5" s="18">
        <f t="shared" ref="E5:E9" si="0">D5/C5</f>
        <v>1</v>
      </c>
      <c r="F5" s="17">
        <v>92</v>
      </c>
      <c r="G5" s="17">
        <v>44</v>
      </c>
      <c r="H5" s="19">
        <v>68</v>
      </c>
      <c r="I5" s="3"/>
      <c r="J5" s="4"/>
      <c r="K5" s="5"/>
      <c r="L5" s="4"/>
      <c r="M5" s="4"/>
      <c r="N5" s="5"/>
      <c r="O5" s="7"/>
      <c r="P5" s="7"/>
      <c r="Q5" s="7"/>
    </row>
    <row r="6" spans="1:17" ht="18.75" x14ac:dyDescent="0.25">
      <c r="A6" s="16" t="s">
        <v>3</v>
      </c>
      <c r="B6" s="16">
        <v>5</v>
      </c>
      <c r="C6" s="119">
        <v>4</v>
      </c>
      <c r="D6" s="119">
        <v>4</v>
      </c>
      <c r="E6" s="120">
        <f t="shared" si="0"/>
        <v>1</v>
      </c>
      <c r="F6" s="119">
        <v>75</v>
      </c>
      <c r="G6" s="119">
        <v>42</v>
      </c>
      <c r="H6" s="19">
        <v>56</v>
      </c>
      <c r="I6" s="3"/>
      <c r="J6" s="4"/>
      <c r="K6" s="5"/>
      <c r="L6" s="4"/>
      <c r="M6" s="4"/>
      <c r="N6" s="5"/>
      <c r="O6" s="7"/>
      <c r="P6" s="7"/>
      <c r="Q6" s="7"/>
    </row>
    <row r="7" spans="1:17" ht="18.75" x14ac:dyDescent="0.25">
      <c r="A7" s="16" t="s">
        <v>4</v>
      </c>
      <c r="B7" s="16">
        <v>9</v>
      </c>
      <c r="C7" s="17">
        <v>9</v>
      </c>
      <c r="D7" s="17">
        <v>6</v>
      </c>
      <c r="E7" s="18">
        <f t="shared" si="0"/>
        <v>0.66666666666666663</v>
      </c>
      <c r="F7" s="17">
        <v>66</v>
      </c>
      <c r="G7" s="17">
        <v>0</v>
      </c>
      <c r="H7" s="19">
        <v>41</v>
      </c>
      <c r="I7" s="3"/>
      <c r="J7" s="4"/>
      <c r="K7" s="5"/>
      <c r="L7" s="4"/>
      <c r="M7" s="4"/>
      <c r="N7" s="5"/>
      <c r="O7" s="7"/>
      <c r="P7" s="7"/>
      <c r="Q7" s="7"/>
    </row>
    <row r="8" spans="1:17" ht="18.75" x14ac:dyDescent="0.25">
      <c r="A8" s="16" t="s">
        <v>5</v>
      </c>
      <c r="B8" s="16">
        <v>7</v>
      </c>
      <c r="C8" s="17">
        <v>7</v>
      </c>
      <c r="D8" s="17">
        <v>5</v>
      </c>
      <c r="E8" s="18">
        <f t="shared" si="0"/>
        <v>0.7142857142857143</v>
      </c>
      <c r="F8" s="17">
        <v>51</v>
      </c>
      <c r="G8" s="17">
        <v>14</v>
      </c>
      <c r="H8" s="19">
        <v>40</v>
      </c>
      <c r="I8" s="3"/>
      <c r="J8" s="4"/>
      <c r="K8" s="5"/>
      <c r="L8" s="4"/>
      <c r="M8" s="4"/>
      <c r="N8" s="5"/>
      <c r="O8" s="7"/>
      <c r="P8" s="7"/>
      <c r="Q8" s="7"/>
    </row>
    <row r="9" spans="1:17" ht="18.75" x14ac:dyDescent="0.25">
      <c r="A9" s="16" t="s">
        <v>6</v>
      </c>
      <c r="B9" s="16">
        <v>2</v>
      </c>
      <c r="C9" s="17">
        <v>2</v>
      </c>
      <c r="D9" s="17">
        <v>1</v>
      </c>
      <c r="E9" s="18">
        <f t="shared" si="0"/>
        <v>0.5</v>
      </c>
      <c r="F9" s="17">
        <v>64</v>
      </c>
      <c r="G9" s="17">
        <v>20</v>
      </c>
      <c r="H9" s="19">
        <f t="shared" ref="H5:H9" si="1">AVERAGE(F9:G9)</f>
        <v>42</v>
      </c>
      <c r="I9" s="3"/>
      <c r="J9" s="4"/>
      <c r="K9" s="5"/>
      <c r="L9" s="4"/>
      <c r="M9" s="4"/>
      <c r="N9" s="5"/>
      <c r="O9" s="7"/>
      <c r="P9" s="7"/>
      <c r="Q9" s="7"/>
    </row>
    <row r="10" spans="1:17" ht="18.75" x14ac:dyDescent="0.25">
      <c r="A10" s="16" t="s">
        <v>7</v>
      </c>
      <c r="B10" s="38"/>
      <c r="C10" s="121"/>
      <c r="D10" s="121"/>
      <c r="E10" s="122"/>
      <c r="F10" s="121"/>
      <c r="G10" s="121"/>
      <c r="H10" s="123"/>
      <c r="I10" s="3"/>
      <c r="J10" s="4"/>
      <c r="K10" s="5"/>
      <c r="L10" s="4"/>
      <c r="M10" s="4"/>
      <c r="N10" s="5"/>
      <c r="O10" s="7"/>
      <c r="P10" s="7"/>
      <c r="Q10" s="7"/>
    </row>
    <row r="11" spans="1:17" ht="18.75" x14ac:dyDescent="0.25">
      <c r="A11" s="20" t="s">
        <v>16</v>
      </c>
      <c r="B11" s="77"/>
      <c r="C11" s="1">
        <f>SUM(C4:C10)</f>
        <v>29</v>
      </c>
      <c r="D11" s="1">
        <f>SUM(D4:D10)</f>
        <v>23</v>
      </c>
      <c r="E11" s="42">
        <f>D11/C11</f>
        <v>0.7931034482758621</v>
      </c>
      <c r="F11" s="1">
        <f>MAX(F4:F9)</f>
        <v>92</v>
      </c>
      <c r="G11" s="1">
        <f>MIN(G4:G9)</f>
        <v>0</v>
      </c>
      <c r="H11" s="117">
        <f>AVERAGE(H4:H10)</f>
        <v>50</v>
      </c>
      <c r="I11" s="10"/>
      <c r="J11" s="11"/>
      <c r="K11" s="12"/>
      <c r="L11" s="9"/>
      <c r="M11" s="11"/>
      <c r="N11" s="5"/>
      <c r="O11" s="7"/>
      <c r="P11" s="7"/>
      <c r="Q11" s="7"/>
    </row>
    <row r="12" spans="1:17" ht="18.75" x14ac:dyDescent="0.25">
      <c r="A12" s="113" t="s">
        <v>17</v>
      </c>
      <c r="B12" s="113">
        <v>1964</v>
      </c>
      <c r="C12" s="114">
        <v>1848</v>
      </c>
      <c r="D12" s="114">
        <v>1551</v>
      </c>
      <c r="E12" s="42">
        <f>D12/C12</f>
        <v>0.8392857142857143</v>
      </c>
      <c r="F12" s="114">
        <v>100</v>
      </c>
      <c r="G12" s="114"/>
      <c r="H12" s="117"/>
      <c r="I12" s="10"/>
      <c r="J12" s="11"/>
      <c r="K12" s="12"/>
      <c r="L12" s="11"/>
      <c r="M12" s="11"/>
      <c r="N12" s="5"/>
      <c r="O12" s="7"/>
      <c r="P12" s="7"/>
      <c r="Q12" s="7"/>
    </row>
    <row r="13" spans="1:17" ht="18.75" x14ac:dyDescent="0.25">
      <c r="A13" s="32" t="s">
        <v>9</v>
      </c>
      <c r="B13" s="24">
        <v>3</v>
      </c>
      <c r="C13" s="24">
        <v>2</v>
      </c>
      <c r="D13" s="24">
        <v>0</v>
      </c>
      <c r="E13" s="112">
        <f>D13/C13</f>
        <v>0</v>
      </c>
      <c r="F13" s="24">
        <v>27</v>
      </c>
      <c r="G13" s="24">
        <v>0</v>
      </c>
      <c r="H13" s="26">
        <f>AVERAGE(F13:G13)</f>
        <v>13.5</v>
      </c>
      <c r="I13" s="3"/>
      <c r="J13" s="4"/>
      <c r="K13" s="5"/>
      <c r="L13" s="11"/>
      <c r="M13" s="4"/>
      <c r="N13" s="5"/>
      <c r="O13" s="7"/>
      <c r="P13" s="7"/>
      <c r="Q13" s="7"/>
    </row>
    <row r="14" spans="1:17" ht="18.75" x14ac:dyDescent="0.25">
      <c r="A14" s="23" t="s">
        <v>10</v>
      </c>
      <c r="B14" s="24">
        <v>1</v>
      </c>
      <c r="C14" s="24">
        <v>1</v>
      </c>
      <c r="D14" s="24">
        <v>0</v>
      </c>
      <c r="E14" s="112">
        <f>D14/C14</f>
        <v>0</v>
      </c>
      <c r="F14" s="24">
        <v>27</v>
      </c>
      <c r="G14" s="24">
        <v>27</v>
      </c>
      <c r="H14" s="26">
        <f>AVERAGE(F14:G14)</f>
        <v>27</v>
      </c>
      <c r="I14" s="8"/>
      <c r="J14" s="9"/>
      <c r="K14" s="6"/>
      <c r="L14" s="4"/>
      <c r="M14" s="9"/>
      <c r="N14" s="9"/>
      <c r="O14" s="7"/>
      <c r="P14" s="7"/>
      <c r="Q14" s="7"/>
    </row>
    <row r="15" spans="1:17" ht="18.75" x14ac:dyDescent="0.25">
      <c r="A15" s="124" t="s">
        <v>50</v>
      </c>
      <c r="B15" s="125"/>
      <c r="C15" s="124">
        <f>C11-D11</f>
        <v>6</v>
      </c>
      <c r="D15" s="118"/>
      <c r="E15" s="118"/>
      <c r="F15" s="118"/>
      <c r="G15" s="118"/>
      <c r="H15" s="118"/>
      <c r="I15" s="7"/>
      <c r="J15" s="7"/>
      <c r="K15" s="7"/>
      <c r="L15" s="9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</sheetData>
  <mergeCells count="1">
    <mergeCell ref="A1:B1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0"/>
  <sheetViews>
    <sheetView zoomScale="130" zoomScaleNormal="130" workbookViewId="0">
      <selection activeCell="I13" sqref="I13"/>
    </sheetView>
  </sheetViews>
  <sheetFormatPr defaultRowHeight="15" x14ac:dyDescent="0.25"/>
  <cols>
    <col min="1" max="1" width="17.5703125" customWidth="1"/>
    <col min="2" max="2" width="11" customWidth="1"/>
    <col min="6" max="6" width="11.28515625" bestFit="1" customWidth="1"/>
  </cols>
  <sheetData>
    <row r="1" spans="1:15" ht="15.75" x14ac:dyDescent="0.25">
      <c r="A1" s="83" t="s">
        <v>39</v>
      </c>
      <c r="B1" s="83"/>
      <c r="C1" s="83"/>
      <c r="D1" s="83"/>
      <c r="E1" s="83"/>
      <c r="F1" s="84"/>
      <c r="G1" s="35"/>
      <c r="J1" s="157"/>
      <c r="K1" s="157"/>
      <c r="L1" s="157"/>
      <c r="M1" s="157"/>
      <c r="N1" s="157"/>
      <c r="O1" s="157"/>
    </row>
    <row r="2" spans="1:15" ht="15.75" x14ac:dyDescent="0.25">
      <c r="A2" s="108" t="s">
        <v>12</v>
      </c>
      <c r="B2" s="108"/>
      <c r="C2" s="108">
        <v>36</v>
      </c>
      <c r="D2" s="14"/>
      <c r="E2" s="14"/>
      <c r="F2" s="14"/>
      <c r="G2" s="14"/>
      <c r="J2" s="61"/>
      <c r="K2" s="61"/>
      <c r="L2" s="61"/>
      <c r="M2" s="61"/>
      <c r="N2" s="61"/>
      <c r="O2" s="61"/>
    </row>
    <row r="3" spans="1:15" ht="78.75" x14ac:dyDescent="0.25">
      <c r="A3" s="15" t="s">
        <v>0</v>
      </c>
      <c r="B3" s="31" t="s">
        <v>1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  <c r="J3" s="62"/>
      <c r="K3" s="62"/>
      <c r="L3" s="62"/>
      <c r="M3" s="62"/>
      <c r="N3" s="62"/>
      <c r="O3" s="62"/>
    </row>
    <row r="4" spans="1:15" ht="15.75" x14ac:dyDescent="0.25">
      <c r="A4" s="16" t="s">
        <v>15</v>
      </c>
      <c r="B4" s="16">
        <v>5</v>
      </c>
      <c r="C4" s="16">
        <v>5</v>
      </c>
      <c r="D4" s="16">
        <v>5</v>
      </c>
      <c r="E4" s="36">
        <f t="shared" ref="E4:E14" si="0">D4/C4</f>
        <v>1</v>
      </c>
      <c r="F4" s="17">
        <v>65</v>
      </c>
      <c r="G4" s="16">
        <v>39</v>
      </c>
      <c r="H4" s="37">
        <v>57</v>
      </c>
      <c r="J4" s="61"/>
      <c r="K4" s="61"/>
      <c r="L4" s="61"/>
      <c r="M4" s="85"/>
      <c r="N4" s="61"/>
      <c r="O4" s="61"/>
    </row>
    <row r="5" spans="1:15" ht="15.75" x14ac:dyDescent="0.25">
      <c r="A5" s="16" t="s">
        <v>2</v>
      </c>
      <c r="B5" s="16">
        <v>2</v>
      </c>
      <c r="C5" s="16">
        <v>2</v>
      </c>
      <c r="D5" s="16">
        <v>2</v>
      </c>
      <c r="E5" s="36">
        <f t="shared" si="0"/>
        <v>1</v>
      </c>
      <c r="F5" s="17">
        <v>89</v>
      </c>
      <c r="G5" s="16">
        <v>66</v>
      </c>
      <c r="H5" s="37">
        <v>78</v>
      </c>
      <c r="J5" s="61"/>
      <c r="K5" s="61"/>
      <c r="L5" s="61"/>
      <c r="M5" s="85"/>
      <c r="N5" s="61"/>
      <c r="O5" s="61"/>
    </row>
    <row r="6" spans="1:15" ht="15.75" x14ac:dyDescent="0.25">
      <c r="A6" s="16" t="s">
        <v>3</v>
      </c>
      <c r="B6" s="16">
        <v>4</v>
      </c>
      <c r="C6" s="17">
        <v>3</v>
      </c>
      <c r="D6" s="17">
        <v>3</v>
      </c>
      <c r="E6" s="36">
        <f t="shared" si="0"/>
        <v>1</v>
      </c>
      <c r="F6" s="17">
        <v>51</v>
      </c>
      <c r="G6" s="17">
        <v>40</v>
      </c>
      <c r="H6" s="19">
        <v>44</v>
      </c>
      <c r="J6" s="61"/>
      <c r="K6" s="61"/>
      <c r="L6" s="61"/>
      <c r="M6" s="85"/>
      <c r="N6" s="61"/>
      <c r="O6" s="61"/>
    </row>
    <row r="7" spans="1:15" ht="15.75" x14ac:dyDescent="0.25">
      <c r="A7" s="16" t="s">
        <v>4</v>
      </c>
      <c r="B7" s="16">
        <v>6</v>
      </c>
      <c r="C7" s="16">
        <v>6</v>
      </c>
      <c r="D7" s="16">
        <v>6</v>
      </c>
      <c r="E7" s="36">
        <f t="shared" si="0"/>
        <v>1</v>
      </c>
      <c r="F7" s="16">
        <v>69</v>
      </c>
      <c r="G7" s="16">
        <v>39</v>
      </c>
      <c r="H7" s="37">
        <v>48</v>
      </c>
      <c r="J7" s="61"/>
      <c r="K7" s="61"/>
      <c r="L7" s="61"/>
      <c r="M7" s="85"/>
      <c r="N7" s="61"/>
      <c r="O7" s="61"/>
    </row>
    <row r="8" spans="1:15" ht="15.75" x14ac:dyDescent="0.25">
      <c r="A8" s="16" t="s">
        <v>5</v>
      </c>
      <c r="B8" s="16">
        <v>3</v>
      </c>
      <c r="C8" s="16">
        <v>3</v>
      </c>
      <c r="D8" s="16">
        <v>2</v>
      </c>
      <c r="E8" s="36">
        <f t="shared" si="0"/>
        <v>0.66666666666666663</v>
      </c>
      <c r="F8" s="16">
        <v>40</v>
      </c>
      <c r="G8" s="17">
        <v>32</v>
      </c>
      <c r="H8" s="19">
        <v>36</v>
      </c>
      <c r="J8" s="61"/>
      <c r="K8" s="61"/>
      <c r="L8" s="61"/>
      <c r="M8" s="85"/>
      <c r="N8" s="61"/>
      <c r="O8" s="61"/>
    </row>
    <row r="9" spans="1:15" ht="15.75" x14ac:dyDescent="0.25">
      <c r="A9" s="16" t="s">
        <v>6</v>
      </c>
      <c r="B9" s="150">
        <v>0</v>
      </c>
      <c r="C9" s="150"/>
      <c r="D9" s="150"/>
      <c r="E9" s="151" t="e">
        <f t="shared" si="0"/>
        <v>#DIV/0!</v>
      </c>
      <c r="F9" s="150"/>
      <c r="G9" s="150"/>
      <c r="H9" s="152"/>
      <c r="J9" s="61"/>
      <c r="K9" s="61"/>
      <c r="L9" s="61"/>
      <c r="M9" s="85"/>
      <c r="N9" s="61"/>
      <c r="O9" s="61"/>
    </row>
    <row r="10" spans="1:15" ht="15.75" x14ac:dyDescent="0.25">
      <c r="A10" s="16" t="s">
        <v>7</v>
      </c>
      <c r="B10" s="16">
        <v>3</v>
      </c>
      <c r="C10" s="16">
        <v>3</v>
      </c>
      <c r="D10" s="16">
        <v>3</v>
      </c>
      <c r="E10" s="36">
        <f t="shared" si="0"/>
        <v>1</v>
      </c>
      <c r="F10" s="16">
        <v>79</v>
      </c>
      <c r="G10" s="16">
        <v>52</v>
      </c>
      <c r="H10" s="37">
        <v>62</v>
      </c>
      <c r="J10" s="61"/>
      <c r="K10" s="61"/>
      <c r="L10" s="61"/>
      <c r="M10" s="85"/>
      <c r="N10" s="61"/>
      <c r="O10" s="61"/>
    </row>
    <row r="11" spans="1:15" ht="15.75" x14ac:dyDescent="0.25">
      <c r="A11" s="20" t="s">
        <v>16</v>
      </c>
      <c r="B11" s="20">
        <f>SUM(B4:B10)</f>
        <v>23</v>
      </c>
      <c r="C11" s="1">
        <f>SUM(C4:C10)</f>
        <v>22</v>
      </c>
      <c r="D11" s="1">
        <f>SUM(D4:D10)</f>
        <v>21</v>
      </c>
      <c r="E11" s="21">
        <f t="shared" si="0"/>
        <v>0.95454545454545459</v>
      </c>
      <c r="F11" s="1">
        <f>MAX(F4:F10)</f>
        <v>89</v>
      </c>
      <c r="G11" s="1">
        <f>MIN(G4:G10)</f>
        <v>32</v>
      </c>
      <c r="H11" s="52">
        <f>AVERAGE(H4:H10)</f>
        <v>54.166666666666664</v>
      </c>
      <c r="J11" s="65"/>
      <c r="K11" s="66"/>
      <c r="L11" s="66"/>
      <c r="M11" s="67"/>
      <c r="N11" s="66"/>
      <c r="O11" s="66"/>
    </row>
    <row r="12" spans="1:15" ht="15.75" x14ac:dyDescent="0.25">
      <c r="A12" s="43" t="s">
        <v>17</v>
      </c>
      <c r="B12" s="43"/>
      <c r="C12" s="44"/>
      <c r="D12" s="44"/>
      <c r="E12" s="45" t="e">
        <f>D12/C12</f>
        <v>#DIV/0!</v>
      </c>
      <c r="F12" s="44"/>
      <c r="G12" s="44">
        <v>0</v>
      </c>
      <c r="H12" s="44">
        <v>45.67</v>
      </c>
      <c r="J12" s="65"/>
      <c r="K12" s="66"/>
      <c r="L12" s="66"/>
      <c r="M12" s="87"/>
      <c r="N12" s="66"/>
      <c r="O12" s="66"/>
    </row>
    <row r="13" spans="1:15" ht="15.75" x14ac:dyDescent="0.25">
      <c r="A13" s="23" t="s">
        <v>10</v>
      </c>
      <c r="B13" s="23">
        <v>2</v>
      </c>
      <c r="C13" s="24">
        <v>2</v>
      </c>
      <c r="D13" s="24">
        <v>1</v>
      </c>
      <c r="E13" s="25">
        <f t="shared" si="0"/>
        <v>0.5</v>
      </c>
      <c r="F13" s="24">
        <v>39</v>
      </c>
      <c r="G13" s="24">
        <v>23</v>
      </c>
      <c r="H13" s="26">
        <v>31</v>
      </c>
      <c r="J13" s="65"/>
      <c r="K13" s="66"/>
      <c r="L13" s="66"/>
      <c r="M13" s="67"/>
      <c r="N13" s="66"/>
      <c r="O13" s="66"/>
    </row>
    <row r="14" spans="1:15" ht="15.75" x14ac:dyDescent="0.25">
      <c r="A14" s="23" t="s">
        <v>9</v>
      </c>
      <c r="B14" s="23">
        <v>4</v>
      </c>
      <c r="C14" s="24">
        <v>3</v>
      </c>
      <c r="D14" s="24">
        <v>3</v>
      </c>
      <c r="E14" s="25">
        <f t="shared" si="0"/>
        <v>1</v>
      </c>
      <c r="F14" s="24">
        <v>42</v>
      </c>
      <c r="G14" s="24">
        <v>36</v>
      </c>
      <c r="H14" s="26">
        <v>40</v>
      </c>
      <c r="J14" s="61"/>
      <c r="K14" s="61"/>
      <c r="L14" s="61"/>
      <c r="M14" s="85"/>
      <c r="N14" s="61"/>
      <c r="O14" s="61"/>
    </row>
    <row r="15" spans="1:15" x14ac:dyDescent="0.25">
      <c r="A15" s="88" t="s">
        <v>18</v>
      </c>
      <c r="B15" s="88"/>
      <c r="C15" s="88">
        <f>C11-D11</f>
        <v>1</v>
      </c>
      <c r="D15" s="88"/>
      <c r="E15" s="88"/>
      <c r="F15" s="88"/>
      <c r="G15" s="88"/>
      <c r="H15" s="88"/>
      <c r="I15" s="88"/>
      <c r="J15" s="89"/>
      <c r="K15" s="89"/>
      <c r="L15" s="89"/>
      <c r="M15" s="89"/>
      <c r="N15" s="89"/>
      <c r="O15" s="89"/>
    </row>
    <row r="16" spans="1:15" x14ac:dyDescent="0.25">
      <c r="J16" s="7"/>
      <c r="K16" s="7"/>
      <c r="L16" s="7"/>
      <c r="M16" s="7"/>
      <c r="N16" s="7"/>
      <c r="O16" s="7"/>
    </row>
    <row r="17" spans="1:15" ht="15.75" x14ac:dyDescent="0.25">
      <c r="J17" s="157"/>
      <c r="K17" s="157"/>
      <c r="L17" s="157"/>
      <c r="M17" s="157"/>
      <c r="N17" s="157"/>
      <c r="O17" s="157"/>
    </row>
    <row r="18" spans="1:15" ht="15.75" x14ac:dyDescent="0.25">
      <c r="J18" s="61"/>
      <c r="K18" s="61"/>
      <c r="L18" s="61"/>
      <c r="M18" s="61"/>
      <c r="N18" s="61"/>
      <c r="O18" s="61"/>
    </row>
    <row r="19" spans="1:15" ht="15.75" x14ac:dyDescent="0.25">
      <c r="J19" s="62"/>
      <c r="K19" s="62"/>
      <c r="L19" s="62"/>
      <c r="M19" s="62"/>
      <c r="N19" s="62"/>
      <c r="O19" s="62"/>
    </row>
    <row r="20" spans="1:15" ht="18.75" x14ac:dyDescent="0.3">
      <c r="A20" s="15" t="s">
        <v>0</v>
      </c>
      <c r="B20" s="53" t="s">
        <v>60</v>
      </c>
      <c r="C20" s="53" t="s">
        <v>43</v>
      </c>
      <c r="D20" s="53" t="s">
        <v>46</v>
      </c>
      <c r="E20" s="54" t="s">
        <v>47</v>
      </c>
      <c r="F20" s="54" t="s">
        <v>48</v>
      </c>
      <c r="G20" s="54" t="s">
        <v>32</v>
      </c>
      <c r="H20" s="54" t="s">
        <v>33</v>
      </c>
      <c r="I20" s="54" t="s">
        <v>34</v>
      </c>
      <c r="J20" s="61"/>
      <c r="K20" s="61"/>
      <c r="L20" s="61"/>
      <c r="M20" s="85"/>
      <c r="N20" s="61"/>
      <c r="O20" s="61"/>
    </row>
    <row r="21" spans="1:15" ht="15.75" x14ac:dyDescent="0.25">
      <c r="A21" s="16" t="s">
        <v>15</v>
      </c>
      <c r="B21" s="69">
        <v>0</v>
      </c>
      <c r="C21" s="69">
        <v>1</v>
      </c>
      <c r="D21" s="69">
        <v>0</v>
      </c>
      <c r="E21" s="69">
        <v>2</v>
      </c>
      <c r="F21" s="90">
        <v>2</v>
      </c>
      <c r="G21" s="90">
        <v>0</v>
      </c>
      <c r="H21" s="70">
        <v>0</v>
      </c>
      <c r="I21" s="90">
        <v>0</v>
      </c>
      <c r="J21" s="61"/>
      <c r="K21" s="61"/>
      <c r="L21" s="61"/>
      <c r="M21" s="85"/>
      <c r="N21" s="61"/>
      <c r="O21" s="61"/>
    </row>
    <row r="22" spans="1:15" ht="15.75" x14ac:dyDescent="0.25">
      <c r="A22" s="16" t="s">
        <v>2</v>
      </c>
      <c r="B22" s="69">
        <v>0</v>
      </c>
      <c r="C22" s="69">
        <v>0</v>
      </c>
      <c r="D22" s="69">
        <v>0</v>
      </c>
      <c r="E22" s="69">
        <v>0</v>
      </c>
      <c r="F22" s="90">
        <v>1</v>
      </c>
      <c r="G22" s="90">
        <v>0</v>
      </c>
      <c r="H22" s="90">
        <v>1</v>
      </c>
      <c r="I22" s="90">
        <v>0</v>
      </c>
      <c r="J22" s="61"/>
      <c r="K22" s="61"/>
      <c r="L22" s="61"/>
      <c r="M22" s="85"/>
      <c r="N22" s="61"/>
      <c r="O22" s="61"/>
    </row>
    <row r="23" spans="1:15" ht="15.75" x14ac:dyDescent="0.25">
      <c r="A23" s="16" t="s">
        <v>3</v>
      </c>
      <c r="B23" s="69">
        <v>0</v>
      </c>
      <c r="C23" s="70">
        <v>1</v>
      </c>
      <c r="D23" s="70">
        <v>1</v>
      </c>
      <c r="E23" s="70">
        <v>1</v>
      </c>
      <c r="F23" s="90">
        <v>0</v>
      </c>
      <c r="G23" s="90">
        <v>0</v>
      </c>
      <c r="H23" s="90">
        <v>0</v>
      </c>
      <c r="I23" s="90">
        <v>0</v>
      </c>
      <c r="J23" s="61"/>
      <c r="K23" s="61"/>
      <c r="L23" s="61"/>
      <c r="M23" s="85"/>
      <c r="N23" s="61"/>
      <c r="O23" s="61"/>
    </row>
    <row r="24" spans="1:15" ht="15.75" x14ac:dyDescent="0.25">
      <c r="A24" s="16" t="s">
        <v>4</v>
      </c>
      <c r="B24" s="69">
        <v>0</v>
      </c>
      <c r="C24" s="70">
        <v>3</v>
      </c>
      <c r="D24" s="70">
        <v>1</v>
      </c>
      <c r="E24" s="70">
        <v>1</v>
      </c>
      <c r="F24" s="90">
        <v>1</v>
      </c>
      <c r="G24" s="90">
        <v>0</v>
      </c>
      <c r="H24" s="90">
        <v>0</v>
      </c>
      <c r="I24" s="90">
        <v>0</v>
      </c>
      <c r="J24" s="61"/>
      <c r="K24" s="61"/>
      <c r="L24" s="61"/>
      <c r="M24" s="85"/>
      <c r="N24" s="61"/>
      <c r="O24" s="61"/>
    </row>
    <row r="25" spans="1:15" ht="15.75" x14ac:dyDescent="0.25">
      <c r="A25" s="16" t="s">
        <v>5</v>
      </c>
      <c r="B25" s="69">
        <v>0</v>
      </c>
      <c r="C25" s="70">
        <v>2</v>
      </c>
      <c r="D25" s="70">
        <v>0</v>
      </c>
      <c r="E25" s="70">
        <v>0</v>
      </c>
      <c r="F25" s="90">
        <v>0</v>
      </c>
      <c r="G25" s="90">
        <v>0</v>
      </c>
      <c r="H25" s="90">
        <v>0</v>
      </c>
      <c r="I25" s="90">
        <v>0</v>
      </c>
      <c r="J25" s="61"/>
      <c r="K25" s="61"/>
      <c r="L25" s="61"/>
      <c r="M25" s="85"/>
      <c r="N25" s="61"/>
      <c r="O25" s="61"/>
    </row>
    <row r="26" spans="1:15" ht="15.75" x14ac:dyDescent="0.25">
      <c r="A26" s="16" t="s">
        <v>6</v>
      </c>
      <c r="B26" s="153"/>
      <c r="C26" s="153"/>
      <c r="D26" s="153"/>
      <c r="E26" s="153"/>
      <c r="F26" s="154"/>
      <c r="G26" s="154"/>
      <c r="H26" s="154"/>
      <c r="I26" s="154"/>
      <c r="J26" s="61"/>
      <c r="K26" s="61"/>
      <c r="L26" s="61"/>
      <c r="M26" s="85"/>
      <c r="N26" s="61"/>
      <c r="O26" s="61"/>
    </row>
    <row r="27" spans="1:15" ht="15.75" x14ac:dyDescent="0.25">
      <c r="A27" s="16" t="s">
        <v>7</v>
      </c>
      <c r="B27" s="69">
        <v>0</v>
      </c>
      <c r="C27" s="70">
        <v>0</v>
      </c>
      <c r="D27" s="70">
        <v>0</v>
      </c>
      <c r="E27" s="70">
        <v>2</v>
      </c>
      <c r="F27" s="90">
        <v>0</v>
      </c>
      <c r="G27" s="90">
        <v>1</v>
      </c>
      <c r="H27" s="90">
        <v>0</v>
      </c>
      <c r="I27" s="90">
        <v>0</v>
      </c>
      <c r="J27" s="61"/>
      <c r="K27" s="61"/>
      <c r="L27" s="61"/>
      <c r="M27" s="85"/>
      <c r="N27" s="61"/>
      <c r="O27" s="61"/>
    </row>
    <row r="28" spans="1:15" ht="18.75" x14ac:dyDescent="0.3">
      <c r="A28" s="55" t="s">
        <v>35</v>
      </c>
      <c r="B28" s="53"/>
      <c r="C28" s="69">
        <f>SUM(C21:C27)</f>
        <v>7</v>
      </c>
      <c r="D28" s="69">
        <f t="shared" ref="D28:I28" si="1">SUM(D21:D27)</f>
        <v>2</v>
      </c>
      <c r="E28" s="69">
        <f t="shared" si="1"/>
        <v>6</v>
      </c>
      <c r="F28" s="69">
        <f t="shared" si="1"/>
        <v>4</v>
      </c>
      <c r="G28" s="69">
        <f t="shared" si="1"/>
        <v>1</v>
      </c>
      <c r="H28" s="69">
        <f t="shared" si="1"/>
        <v>1</v>
      </c>
      <c r="I28" s="69">
        <f t="shared" si="1"/>
        <v>0</v>
      </c>
      <c r="J28" s="61"/>
      <c r="K28" s="61"/>
      <c r="L28" s="61"/>
      <c r="M28" s="85"/>
      <c r="N28" s="61"/>
      <c r="O28" s="61"/>
    </row>
    <row r="29" spans="1:15" ht="15.75" x14ac:dyDescent="0.25">
      <c r="C29">
        <f>C28*100/C11</f>
        <v>31.818181818181817</v>
      </c>
      <c r="D29">
        <f>D28*100/C11</f>
        <v>9.0909090909090917</v>
      </c>
      <c r="E29">
        <f>E28*100/C11</f>
        <v>27.272727272727273</v>
      </c>
      <c r="F29">
        <f>F28*100/C11</f>
        <v>18.181818181818183</v>
      </c>
      <c r="G29">
        <f>G28*100/C11</f>
        <v>4.5454545454545459</v>
      </c>
      <c r="H29">
        <f>H28*100/C11</f>
        <v>4.5454545454545459</v>
      </c>
      <c r="I29">
        <f>I28*100/C11</f>
        <v>0</v>
      </c>
      <c r="J29" s="65"/>
      <c r="K29" s="66"/>
      <c r="L29" s="66"/>
      <c r="M29" s="67"/>
      <c r="N29" s="66"/>
      <c r="O29" s="66"/>
    </row>
    <row r="30" spans="1:15" ht="15.75" x14ac:dyDescent="0.25">
      <c r="J30" s="65"/>
      <c r="K30" s="66"/>
      <c r="L30" s="66"/>
      <c r="M30" s="87"/>
      <c r="N30" s="66"/>
      <c r="O30" s="66"/>
    </row>
  </sheetData>
  <mergeCells count="2">
    <mergeCell ref="J1:O1"/>
    <mergeCell ref="J17:O17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7"/>
  <sheetViews>
    <sheetView workbookViewId="0">
      <selection activeCell="H11" sqref="H11"/>
    </sheetView>
  </sheetViews>
  <sheetFormatPr defaultRowHeight="15" x14ac:dyDescent="0.25"/>
  <cols>
    <col min="1" max="2" width="18.140625" customWidth="1"/>
    <col min="8" max="8" width="12.28515625" customWidth="1"/>
  </cols>
  <sheetData>
    <row r="1" spans="1:11" ht="15.75" x14ac:dyDescent="0.25">
      <c r="A1" s="156" t="s">
        <v>41</v>
      </c>
      <c r="B1" s="156"/>
      <c r="C1" s="156"/>
      <c r="D1" s="156"/>
      <c r="E1" s="156"/>
      <c r="F1" s="35"/>
      <c r="G1" s="35"/>
    </row>
    <row r="2" spans="1:11" ht="15.75" x14ac:dyDescent="0.25">
      <c r="A2" s="108" t="s">
        <v>12</v>
      </c>
      <c r="B2" s="108"/>
      <c r="C2" s="108">
        <v>22</v>
      </c>
      <c r="D2" s="14"/>
      <c r="E2" s="14"/>
      <c r="F2" s="14"/>
      <c r="G2" s="14"/>
    </row>
    <row r="3" spans="1:11" ht="47.25" x14ac:dyDescent="0.25">
      <c r="A3" s="15" t="s">
        <v>0</v>
      </c>
      <c r="B3" s="31" t="s">
        <v>1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  <c r="J3" s="158"/>
      <c r="K3" s="158"/>
    </row>
    <row r="4" spans="1:11" ht="15.75" x14ac:dyDescent="0.25">
      <c r="A4" s="16" t="s">
        <v>15</v>
      </c>
      <c r="B4" s="16">
        <v>3</v>
      </c>
      <c r="C4" s="16">
        <v>3</v>
      </c>
      <c r="D4" s="16">
        <v>3</v>
      </c>
      <c r="E4" s="36">
        <f>D4/C4</f>
        <v>1</v>
      </c>
      <c r="F4" s="17">
        <v>93</v>
      </c>
      <c r="G4" s="17">
        <v>74</v>
      </c>
      <c r="H4" s="19">
        <v>81</v>
      </c>
    </row>
    <row r="5" spans="1:11" ht="15.75" x14ac:dyDescent="0.25">
      <c r="A5" s="16" t="s">
        <v>2</v>
      </c>
      <c r="B5" s="16">
        <v>3</v>
      </c>
      <c r="C5" s="16">
        <v>3</v>
      </c>
      <c r="D5" s="16">
        <v>3</v>
      </c>
      <c r="E5" s="36">
        <f t="shared" ref="E5:E10" si="0">D5/C5</f>
        <v>1</v>
      </c>
      <c r="F5" s="17">
        <v>70</v>
      </c>
      <c r="G5" s="17">
        <v>44</v>
      </c>
      <c r="H5" s="19">
        <v>58</v>
      </c>
    </row>
    <row r="6" spans="1:11" ht="15.75" x14ac:dyDescent="0.25">
      <c r="A6" s="16" t="s">
        <v>3</v>
      </c>
      <c r="B6" s="16">
        <v>1</v>
      </c>
      <c r="C6" s="17">
        <v>1</v>
      </c>
      <c r="D6" s="17">
        <v>1</v>
      </c>
      <c r="E6" s="18">
        <f t="shared" si="0"/>
        <v>1</v>
      </c>
      <c r="F6" s="17">
        <v>69</v>
      </c>
      <c r="G6" s="17">
        <v>69</v>
      </c>
      <c r="H6" s="19">
        <v>69</v>
      </c>
    </row>
    <row r="7" spans="1:11" ht="15.75" x14ac:dyDescent="0.25">
      <c r="A7" s="16" t="s">
        <v>4</v>
      </c>
      <c r="B7" s="16">
        <v>2</v>
      </c>
      <c r="C7" s="119">
        <v>2</v>
      </c>
      <c r="D7" s="119">
        <v>2</v>
      </c>
      <c r="E7" s="120">
        <f t="shared" si="0"/>
        <v>1</v>
      </c>
      <c r="F7" s="119">
        <v>50</v>
      </c>
      <c r="G7" s="119">
        <v>39</v>
      </c>
      <c r="H7" s="141">
        <v>44</v>
      </c>
    </row>
    <row r="8" spans="1:11" ht="15.75" x14ac:dyDescent="0.25">
      <c r="A8" s="16" t="s">
        <v>5</v>
      </c>
      <c r="B8" s="16">
        <v>0</v>
      </c>
      <c r="C8" s="126"/>
      <c r="D8" s="126"/>
      <c r="E8" s="127" t="e">
        <f t="shared" si="0"/>
        <v>#DIV/0!</v>
      </c>
      <c r="F8" s="126"/>
      <c r="G8" s="126"/>
      <c r="H8" s="128"/>
    </row>
    <row r="9" spans="1:11" ht="15.75" x14ac:dyDescent="0.25">
      <c r="A9" s="16" t="s">
        <v>6</v>
      </c>
      <c r="B9" s="16">
        <v>0</v>
      </c>
      <c r="C9" s="74"/>
      <c r="D9" s="74"/>
      <c r="E9" s="127" t="e">
        <f t="shared" si="0"/>
        <v>#DIV/0!</v>
      </c>
      <c r="F9" s="74"/>
      <c r="G9" s="74"/>
      <c r="H9" s="76"/>
    </row>
    <row r="10" spans="1:11" ht="15.75" x14ac:dyDescent="0.25">
      <c r="A10" s="16" t="s">
        <v>7</v>
      </c>
      <c r="B10" s="16">
        <v>1</v>
      </c>
      <c r="C10" s="119">
        <v>1</v>
      </c>
      <c r="D10" s="119">
        <v>1</v>
      </c>
      <c r="E10" s="120">
        <f t="shared" si="0"/>
        <v>1</v>
      </c>
      <c r="F10" s="119">
        <v>36</v>
      </c>
      <c r="G10" s="119">
        <v>36</v>
      </c>
      <c r="H10" s="141">
        <v>36</v>
      </c>
    </row>
    <row r="11" spans="1:11" ht="15.75" x14ac:dyDescent="0.25">
      <c r="A11" s="20" t="s">
        <v>16</v>
      </c>
      <c r="B11" s="98">
        <f>SUM(B4:B10)</f>
        <v>10</v>
      </c>
      <c r="C11" s="98">
        <f>SUM(C4:C10)</f>
        <v>10</v>
      </c>
      <c r="D11" s="98">
        <f>SUM(D4:D10)</f>
        <v>10</v>
      </c>
      <c r="E11" s="99">
        <f>D11/C11</f>
        <v>1</v>
      </c>
      <c r="F11" s="98">
        <f>MAX(F4:F10)</f>
        <v>93</v>
      </c>
      <c r="G11" s="98">
        <f>MIN(G4:G10)</f>
        <v>36</v>
      </c>
      <c r="H11" s="109">
        <f>AVERAGE(H4:H10)</f>
        <v>57.6</v>
      </c>
    </row>
    <row r="12" spans="1:11" ht="15.75" x14ac:dyDescent="0.25">
      <c r="A12" s="24" t="s">
        <v>10</v>
      </c>
      <c r="B12" s="24">
        <v>1</v>
      </c>
      <c r="C12" s="24">
        <v>1</v>
      </c>
      <c r="D12" s="24">
        <v>1</v>
      </c>
      <c r="E12" s="34">
        <f>D12/C12</f>
        <v>1</v>
      </c>
      <c r="F12" s="24">
        <v>50</v>
      </c>
      <c r="G12" s="24">
        <v>50</v>
      </c>
      <c r="H12" s="26">
        <v>50</v>
      </c>
    </row>
    <row r="13" spans="1:11" ht="15.75" x14ac:dyDescent="0.25">
      <c r="A13" s="23" t="s">
        <v>17</v>
      </c>
      <c r="B13" s="23"/>
      <c r="C13" s="86">
        <v>863</v>
      </c>
      <c r="D13" s="86">
        <v>853</v>
      </c>
      <c r="E13" s="111">
        <f>D13/C13</f>
        <v>0.98841251448435685</v>
      </c>
      <c r="F13" s="86">
        <v>99</v>
      </c>
      <c r="G13" s="86">
        <v>0</v>
      </c>
      <c r="H13" s="110">
        <v>70.37</v>
      </c>
    </row>
    <row r="14" spans="1:11" x14ac:dyDescent="0.25">
      <c r="A14" t="s">
        <v>18</v>
      </c>
      <c r="C14">
        <f>C11-D11</f>
        <v>0</v>
      </c>
    </row>
    <row r="16" spans="1:11" ht="15.75" x14ac:dyDescent="0.25">
      <c r="A16" s="157"/>
      <c r="B16" s="157"/>
      <c r="C16" s="157"/>
      <c r="D16" s="157"/>
      <c r="E16" s="157"/>
      <c r="F16" s="157"/>
      <c r="G16" s="157"/>
      <c r="H16" s="7"/>
    </row>
    <row r="17" spans="1:10" ht="15.75" x14ac:dyDescent="0.25">
      <c r="A17" s="61"/>
      <c r="B17" s="61"/>
      <c r="C17" s="61"/>
      <c r="D17" s="61"/>
      <c r="E17" s="61"/>
      <c r="F17" s="61"/>
      <c r="G17" s="61"/>
      <c r="H17" s="7"/>
    </row>
    <row r="18" spans="1:10" ht="15.75" x14ac:dyDescent="0.25">
      <c r="A18" s="15" t="s">
        <v>0</v>
      </c>
      <c r="B18" s="15" t="s">
        <v>61</v>
      </c>
      <c r="C18" s="91" t="s">
        <v>62</v>
      </c>
      <c r="D18" s="91" t="s">
        <v>45</v>
      </c>
      <c r="E18" s="91" t="s">
        <v>46</v>
      </c>
      <c r="F18" s="91" t="s">
        <v>47</v>
      </c>
      <c r="G18" s="92" t="s">
        <v>48</v>
      </c>
      <c r="H18" s="92" t="s">
        <v>32</v>
      </c>
      <c r="I18" s="92" t="s">
        <v>33</v>
      </c>
      <c r="J18" s="92" t="s">
        <v>34</v>
      </c>
    </row>
    <row r="19" spans="1:10" ht="15.75" x14ac:dyDescent="0.25">
      <c r="A19" s="16" t="s">
        <v>15</v>
      </c>
      <c r="B19" s="16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9">
        <v>2</v>
      </c>
      <c r="I19" s="70">
        <v>0</v>
      </c>
      <c r="J19" s="79">
        <v>1</v>
      </c>
    </row>
    <row r="20" spans="1:10" ht="15.75" x14ac:dyDescent="0.25">
      <c r="A20" s="16" t="s">
        <v>2</v>
      </c>
      <c r="B20" s="16">
        <v>0</v>
      </c>
      <c r="C20" s="70">
        <v>0</v>
      </c>
      <c r="D20" s="70">
        <v>0</v>
      </c>
      <c r="E20" s="70">
        <v>1</v>
      </c>
      <c r="F20" s="70">
        <v>1</v>
      </c>
      <c r="G20" s="70">
        <v>1</v>
      </c>
      <c r="H20" s="70">
        <v>0</v>
      </c>
      <c r="I20" s="70">
        <v>0</v>
      </c>
      <c r="J20" s="70">
        <v>0</v>
      </c>
    </row>
    <row r="21" spans="1:10" ht="15.75" x14ac:dyDescent="0.25">
      <c r="A21" s="16" t="s">
        <v>3</v>
      </c>
      <c r="B21" s="16">
        <v>0</v>
      </c>
      <c r="C21" s="70">
        <v>0</v>
      </c>
      <c r="D21" s="70">
        <v>0</v>
      </c>
      <c r="E21" s="70">
        <v>0</v>
      </c>
      <c r="F21" s="70">
        <v>0</v>
      </c>
      <c r="G21" s="70">
        <v>1</v>
      </c>
      <c r="H21" s="70">
        <v>0</v>
      </c>
      <c r="I21" s="70">
        <v>0</v>
      </c>
      <c r="J21" s="70">
        <v>0</v>
      </c>
    </row>
    <row r="22" spans="1:10" ht="15.75" x14ac:dyDescent="0.25">
      <c r="A22" s="16" t="s">
        <v>4</v>
      </c>
      <c r="B22" s="16">
        <v>0</v>
      </c>
      <c r="C22" s="93">
        <v>0</v>
      </c>
      <c r="D22" s="93">
        <v>1</v>
      </c>
      <c r="E22" s="93">
        <v>1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5.75" x14ac:dyDescent="0.25">
      <c r="A23" s="16" t="s">
        <v>5</v>
      </c>
      <c r="B23" s="16"/>
      <c r="C23" s="155"/>
      <c r="D23" s="155"/>
      <c r="E23" s="155"/>
      <c r="F23" s="155"/>
      <c r="G23" s="155"/>
      <c r="H23" s="155"/>
      <c r="I23" s="155"/>
      <c r="J23" s="155"/>
    </row>
    <row r="24" spans="1:10" ht="15.75" x14ac:dyDescent="0.25">
      <c r="A24" s="16" t="s">
        <v>6</v>
      </c>
      <c r="B24" s="16"/>
      <c r="C24" s="93"/>
      <c r="D24" s="93"/>
      <c r="E24" s="93"/>
      <c r="F24" s="93"/>
      <c r="G24" s="93"/>
      <c r="H24" s="93"/>
      <c r="I24" s="93"/>
      <c r="J24" s="93"/>
    </row>
    <row r="25" spans="1:10" ht="15.75" x14ac:dyDescent="0.25">
      <c r="A25" s="16" t="s">
        <v>7</v>
      </c>
      <c r="B25" s="16">
        <v>0</v>
      </c>
      <c r="C25" s="142">
        <v>0</v>
      </c>
      <c r="D25" s="142">
        <v>1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</row>
    <row r="26" spans="1:10" ht="18.75" x14ac:dyDescent="0.3">
      <c r="A26" s="55" t="s">
        <v>35</v>
      </c>
      <c r="B26" s="81">
        <f t="shared" ref="B26:J26" si="1">SUM(B19:B25)</f>
        <v>0</v>
      </c>
      <c r="C26" s="81">
        <f t="shared" si="1"/>
        <v>0</v>
      </c>
      <c r="D26" s="81">
        <f t="shared" si="1"/>
        <v>2</v>
      </c>
      <c r="E26" s="81">
        <f t="shared" si="1"/>
        <v>2</v>
      </c>
      <c r="F26" s="81">
        <f t="shared" si="1"/>
        <v>1</v>
      </c>
      <c r="G26" s="81">
        <f t="shared" si="1"/>
        <v>2</v>
      </c>
      <c r="H26" s="81">
        <f t="shared" si="1"/>
        <v>2</v>
      </c>
      <c r="I26" s="81">
        <f t="shared" si="1"/>
        <v>0</v>
      </c>
      <c r="J26" s="81">
        <f t="shared" si="1"/>
        <v>1</v>
      </c>
    </row>
    <row r="27" spans="1:10" ht="15.75" x14ac:dyDescent="0.25">
      <c r="A27" s="61"/>
      <c r="B27" s="61"/>
      <c r="C27" s="61">
        <f>C26*100/C11</f>
        <v>0</v>
      </c>
      <c r="D27" s="61">
        <f>D26*100/C11</f>
        <v>20</v>
      </c>
      <c r="E27" s="61">
        <f>E26*100/C11</f>
        <v>20</v>
      </c>
      <c r="F27" s="61">
        <f>F26*100/D11</f>
        <v>10</v>
      </c>
      <c r="G27" s="61">
        <f>G26*100/C11</f>
        <v>20</v>
      </c>
      <c r="H27" s="61">
        <f>H26*100/C11</f>
        <v>20</v>
      </c>
      <c r="I27" s="61">
        <f>I26*100/C11</f>
        <v>0</v>
      </c>
      <c r="J27" s="61">
        <f>J26*100/C11</f>
        <v>10</v>
      </c>
    </row>
  </sheetData>
  <mergeCells count="3">
    <mergeCell ref="A1:E1"/>
    <mergeCell ref="A16:G16"/>
    <mergeCell ref="J3:K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5"/>
  <sheetViews>
    <sheetView workbookViewId="0">
      <selection activeCell="E6" sqref="E6"/>
    </sheetView>
  </sheetViews>
  <sheetFormatPr defaultRowHeight="15" x14ac:dyDescent="0.25"/>
  <cols>
    <col min="1" max="1" width="19.42578125" customWidth="1"/>
    <col min="2" max="2" width="9.28515625" bestFit="1" customWidth="1"/>
    <col min="3" max="3" width="11.85546875" customWidth="1"/>
    <col min="4" max="4" width="9.28515625" bestFit="1" customWidth="1"/>
    <col min="5" max="5" width="11.28515625" customWidth="1"/>
    <col min="6" max="6" width="10" customWidth="1"/>
    <col min="7" max="7" width="10.42578125" customWidth="1"/>
    <col min="8" max="8" width="10.5703125" customWidth="1"/>
    <col min="9" max="9" width="10.85546875" customWidth="1"/>
  </cols>
  <sheetData>
    <row r="1" spans="1:9" ht="15.75" x14ac:dyDescent="0.25">
      <c r="A1" s="156" t="s">
        <v>23</v>
      </c>
      <c r="B1" s="156"/>
      <c r="C1" s="50">
        <v>43612</v>
      </c>
      <c r="D1" s="13"/>
      <c r="E1" s="13"/>
      <c r="F1" s="13"/>
      <c r="G1" s="13"/>
      <c r="H1" s="50"/>
      <c r="I1" s="2"/>
    </row>
    <row r="2" spans="1:9" ht="15.75" x14ac:dyDescent="0.25">
      <c r="A2" s="107" t="s">
        <v>12</v>
      </c>
      <c r="B2" s="107"/>
      <c r="C2" s="107">
        <v>37</v>
      </c>
      <c r="D2" s="14"/>
      <c r="E2" s="14"/>
      <c r="F2" s="14"/>
      <c r="G2" s="14"/>
      <c r="H2" s="14"/>
      <c r="I2" s="7"/>
    </row>
    <row r="3" spans="1:9" ht="47.25" x14ac:dyDescent="0.25">
      <c r="A3" s="15" t="s">
        <v>0</v>
      </c>
      <c r="B3" s="31" t="s">
        <v>1</v>
      </c>
      <c r="C3" s="31" t="s">
        <v>22</v>
      </c>
      <c r="D3" s="31" t="s">
        <v>21</v>
      </c>
      <c r="E3" s="31" t="s">
        <v>20</v>
      </c>
      <c r="F3" s="31" t="s">
        <v>13</v>
      </c>
      <c r="G3" s="31" t="s">
        <v>14</v>
      </c>
      <c r="H3" s="31" t="s">
        <v>19</v>
      </c>
      <c r="I3" s="8"/>
    </row>
    <row r="4" spans="1:9" ht="18.75" x14ac:dyDescent="0.25">
      <c r="A4" s="16" t="s">
        <v>15</v>
      </c>
      <c r="B4" s="16"/>
      <c r="C4" s="74"/>
      <c r="D4" s="74"/>
      <c r="E4" s="75"/>
      <c r="F4" s="74"/>
      <c r="G4" s="74"/>
      <c r="H4" s="76"/>
      <c r="I4" s="8"/>
    </row>
    <row r="5" spans="1:9" ht="18.75" x14ac:dyDescent="0.25">
      <c r="A5" s="16" t="s">
        <v>2</v>
      </c>
      <c r="B5" s="16">
        <v>1</v>
      </c>
      <c r="C5" s="119">
        <v>1</v>
      </c>
      <c r="D5" s="119">
        <v>1</v>
      </c>
      <c r="E5" s="120">
        <f t="shared" ref="E5:E6" si="0">D5/C5</f>
        <v>1</v>
      </c>
      <c r="F5" s="119">
        <v>69</v>
      </c>
      <c r="G5" s="119">
        <v>69</v>
      </c>
      <c r="H5" s="19">
        <f>AVERAGE(F5:G5)</f>
        <v>69</v>
      </c>
      <c r="I5" s="94"/>
    </row>
    <row r="6" spans="1:9" ht="18.75" x14ac:dyDescent="0.25">
      <c r="A6" s="16" t="s">
        <v>3</v>
      </c>
      <c r="B6" s="16">
        <v>4</v>
      </c>
      <c r="C6" s="17">
        <v>4</v>
      </c>
      <c r="D6" s="17">
        <v>4</v>
      </c>
      <c r="E6" s="18">
        <f t="shared" si="0"/>
        <v>1</v>
      </c>
      <c r="F6" s="17">
        <v>61</v>
      </c>
      <c r="G6" s="17">
        <v>50</v>
      </c>
      <c r="H6" s="19">
        <v>55.5</v>
      </c>
      <c r="I6" s="4"/>
    </row>
    <row r="7" spans="1:9" ht="18.75" x14ac:dyDescent="0.25">
      <c r="A7" s="16" t="s">
        <v>4</v>
      </c>
      <c r="B7" s="16"/>
      <c r="C7" s="74"/>
      <c r="D7" s="74"/>
      <c r="E7" s="75"/>
      <c r="F7" s="74"/>
      <c r="G7" s="74"/>
      <c r="H7" s="76"/>
      <c r="I7" s="4"/>
    </row>
    <row r="8" spans="1:9" ht="15.75" x14ac:dyDescent="0.25">
      <c r="A8" s="16" t="s">
        <v>5</v>
      </c>
      <c r="B8" s="16"/>
      <c r="C8" s="126"/>
      <c r="D8" s="126"/>
      <c r="E8" s="127"/>
      <c r="F8" s="126"/>
      <c r="G8" s="126"/>
      <c r="H8" s="128"/>
      <c r="I8" s="33"/>
    </row>
    <row r="9" spans="1:9" ht="15.75" x14ac:dyDescent="0.25">
      <c r="A9" s="16" t="s">
        <v>6</v>
      </c>
      <c r="B9" s="16"/>
      <c r="C9" s="126"/>
      <c r="D9" s="126"/>
      <c r="E9" s="127"/>
      <c r="F9" s="126"/>
      <c r="G9" s="126"/>
      <c r="H9" s="128"/>
      <c r="I9" s="33"/>
    </row>
    <row r="10" spans="1:9" ht="15.75" x14ac:dyDescent="0.25">
      <c r="A10" s="16" t="s">
        <v>7</v>
      </c>
      <c r="B10" s="38"/>
      <c r="C10" s="126"/>
      <c r="D10" s="126"/>
      <c r="E10" s="127"/>
      <c r="F10" s="126"/>
      <c r="G10" s="126"/>
      <c r="H10" s="128"/>
      <c r="I10" s="33"/>
    </row>
    <row r="11" spans="1:9" ht="18.75" x14ac:dyDescent="0.25">
      <c r="A11" s="20" t="s">
        <v>16</v>
      </c>
      <c r="B11" s="27">
        <f>SUM(B4:B10)</f>
        <v>5</v>
      </c>
      <c r="C11" s="27">
        <f>SUM(C4:C10)</f>
        <v>5</v>
      </c>
      <c r="D11" s="27">
        <f>SUM(D4:D10)</f>
        <v>5</v>
      </c>
      <c r="E11" s="29">
        <f>D11/C11</f>
        <v>1</v>
      </c>
      <c r="F11" s="28">
        <f>MAX(F4:F10)</f>
        <v>69</v>
      </c>
      <c r="G11" s="28">
        <f>MIN(G4:G10)</f>
        <v>50</v>
      </c>
      <c r="H11" s="106">
        <f>AVERAGE(H5:H10)</f>
        <v>62.25</v>
      </c>
      <c r="I11" s="4"/>
    </row>
    <row r="12" spans="1:9" ht="15.75" x14ac:dyDescent="0.25">
      <c r="A12" s="27" t="s">
        <v>17</v>
      </c>
      <c r="B12" s="113">
        <v>186</v>
      </c>
      <c r="C12" s="114">
        <v>170</v>
      </c>
      <c r="D12" s="114">
        <v>167</v>
      </c>
      <c r="E12" s="139">
        <f>D12/C12</f>
        <v>0.98235294117647054</v>
      </c>
      <c r="F12" s="114"/>
      <c r="G12" s="114"/>
      <c r="H12" s="114"/>
      <c r="I12" s="11"/>
    </row>
    <row r="13" spans="1:9" ht="18.75" x14ac:dyDescent="0.25">
      <c r="A13" s="49" t="s">
        <v>9</v>
      </c>
      <c r="B13" s="17">
        <v>0</v>
      </c>
      <c r="C13" s="19"/>
      <c r="D13" s="19"/>
      <c r="E13" s="105"/>
      <c r="F13" s="19"/>
      <c r="G13" s="19"/>
      <c r="H13" s="19"/>
      <c r="I13" s="4"/>
    </row>
    <row r="14" spans="1:9" ht="15.75" x14ac:dyDescent="0.25">
      <c r="A14" s="43" t="s">
        <v>10</v>
      </c>
      <c r="B14" s="17">
        <v>0</v>
      </c>
      <c r="C14" s="17"/>
      <c r="D14" s="17"/>
      <c r="E14" s="18"/>
      <c r="F14" s="19"/>
      <c r="G14" s="19"/>
      <c r="H14" s="19"/>
    </row>
    <row r="15" spans="1:9" x14ac:dyDescent="0.25">
      <c r="A15" t="s">
        <v>51</v>
      </c>
      <c r="C15">
        <f>D11-C11</f>
        <v>0</v>
      </c>
    </row>
  </sheetData>
  <mergeCells count="1">
    <mergeCell ref="A1:B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5"/>
  <sheetViews>
    <sheetView workbookViewId="0">
      <selection activeCell="B13" sqref="B13:H13"/>
    </sheetView>
  </sheetViews>
  <sheetFormatPr defaultRowHeight="15" x14ac:dyDescent="0.25"/>
  <cols>
    <col min="1" max="1" width="22.42578125" customWidth="1"/>
    <col min="2" max="2" width="13.140625" customWidth="1"/>
    <col min="5" max="5" width="9.5703125" bestFit="1" customWidth="1"/>
    <col min="6" max="6" width="11.28515625" bestFit="1" customWidth="1"/>
    <col min="8" max="8" width="11.140625" customWidth="1"/>
  </cols>
  <sheetData>
    <row r="1" spans="1:8" ht="15.75" x14ac:dyDescent="0.25">
      <c r="A1" s="156" t="s">
        <v>40</v>
      </c>
      <c r="B1" s="156"/>
      <c r="C1" s="156"/>
      <c r="D1" s="156"/>
      <c r="E1" s="156"/>
      <c r="F1" s="58">
        <v>43612</v>
      </c>
      <c r="G1" s="13"/>
    </row>
    <row r="2" spans="1:8" ht="15.75" x14ac:dyDescent="0.25">
      <c r="A2" s="107" t="s">
        <v>12</v>
      </c>
      <c r="B2" s="107"/>
      <c r="C2" s="107">
        <v>32</v>
      </c>
      <c r="D2" s="14"/>
      <c r="E2" s="14"/>
      <c r="F2" s="14"/>
      <c r="G2" s="14"/>
    </row>
    <row r="3" spans="1:8" ht="47.25" x14ac:dyDescent="0.25">
      <c r="A3" s="15" t="s">
        <v>0</v>
      </c>
      <c r="B3" s="15" t="s">
        <v>1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</row>
    <row r="4" spans="1:8" ht="15.75" x14ac:dyDescent="0.25">
      <c r="A4" s="16" t="s">
        <v>15</v>
      </c>
      <c r="B4" s="16">
        <v>2</v>
      </c>
      <c r="C4" s="17">
        <v>2</v>
      </c>
      <c r="D4" s="17">
        <v>2</v>
      </c>
      <c r="E4" s="18">
        <f>D4/C4</f>
        <v>1</v>
      </c>
      <c r="F4" s="17">
        <v>72</v>
      </c>
      <c r="G4" s="17">
        <v>56</v>
      </c>
      <c r="H4" s="19">
        <f>AVERAGE(F4:G4)</f>
        <v>64</v>
      </c>
    </row>
    <row r="5" spans="1:8" ht="15.75" x14ac:dyDescent="0.25">
      <c r="A5" s="16" t="s">
        <v>2</v>
      </c>
      <c r="B5" s="16">
        <v>2</v>
      </c>
      <c r="C5" s="16">
        <v>2</v>
      </c>
      <c r="D5" s="16">
        <v>2</v>
      </c>
      <c r="E5" s="36">
        <f t="shared" ref="E5:E7" si="0">D5/C5</f>
        <v>1</v>
      </c>
      <c r="F5" s="17">
        <v>61</v>
      </c>
      <c r="G5" s="17">
        <v>57</v>
      </c>
      <c r="H5" s="19">
        <f t="shared" ref="H5:H7" si="1">AVERAGE(F5:G5)</f>
        <v>59</v>
      </c>
    </row>
    <row r="6" spans="1:8" ht="15.75" x14ac:dyDescent="0.25">
      <c r="A6" s="16" t="s">
        <v>3</v>
      </c>
      <c r="B6" s="16">
        <v>2</v>
      </c>
      <c r="C6" s="16">
        <v>1</v>
      </c>
      <c r="D6" s="16">
        <v>1</v>
      </c>
      <c r="E6" s="36">
        <f t="shared" si="0"/>
        <v>1</v>
      </c>
      <c r="F6" s="17">
        <v>61</v>
      </c>
      <c r="G6" s="17">
        <v>61</v>
      </c>
      <c r="H6" s="19">
        <f t="shared" si="1"/>
        <v>61</v>
      </c>
    </row>
    <row r="7" spans="1:8" ht="15.75" x14ac:dyDescent="0.25">
      <c r="A7" s="16" t="s">
        <v>4</v>
      </c>
      <c r="B7" s="16">
        <v>1</v>
      </c>
      <c r="C7" s="17">
        <v>1</v>
      </c>
      <c r="D7" s="17">
        <v>1</v>
      </c>
      <c r="E7" s="18">
        <f t="shared" si="0"/>
        <v>1</v>
      </c>
      <c r="F7" s="17">
        <v>62</v>
      </c>
      <c r="G7" s="17">
        <v>62</v>
      </c>
      <c r="H7" s="19">
        <f t="shared" si="1"/>
        <v>62</v>
      </c>
    </row>
    <row r="8" spans="1:8" ht="15.75" x14ac:dyDescent="0.25">
      <c r="A8" s="16" t="s">
        <v>5</v>
      </c>
      <c r="B8" s="16"/>
      <c r="C8" s="126"/>
      <c r="D8" s="126"/>
      <c r="E8" s="127"/>
      <c r="F8" s="126"/>
      <c r="G8" s="126"/>
      <c r="H8" s="128"/>
    </row>
    <row r="9" spans="1:8" ht="15.75" x14ac:dyDescent="0.25">
      <c r="A9" s="16" t="s">
        <v>6</v>
      </c>
      <c r="B9" s="16"/>
      <c r="C9" s="74"/>
      <c r="D9" s="74"/>
      <c r="E9" s="75"/>
      <c r="F9" s="74"/>
      <c r="G9" s="74"/>
      <c r="H9" s="76"/>
    </row>
    <row r="10" spans="1:8" ht="15.75" x14ac:dyDescent="0.25">
      <c r="A10" s="16" t="s">
        <v>7</v>
      </c>
      <c r="B10" s="38"/>
      <c r="C10" s="74"/>
      <c r="D10" s="74"/>
      <c r="E10" s="75"/>
      <c r="F10" s="74"/>
      <c r="G10" s="74"/>
      <c r="H10" s="76"/>
    </row>
    <row r="11" spans="1:8" ht="15.75" x14ac:dyDescent="0.25">
      <c r="A11" s="20" t="s">
        <v>16</v>
      </c>
      <c r="B11" s="1">
        <f>SUM(B4:B10)</f>
        <v>7</v>
      </c>
      <c r="C11" s="1">
        <f>SUM(C4:C10)</f>
        <v>6</v>
      </c>
      <c r="D11" s="1">
        <f>SUM(D4:D10)</f>
        <v>6</v>
      </c>
      <c r="E11" s="42">
        <f>D11/C11</f>
        <v>1</v>
      </c>
      <c r="F11" s="1">
        <f>MAX(F4:F10)</f>
        <v>72</v>
      </c>
      <c r="G11" s="1">
        <f>MIN(G4:G10)</f>
        <v>56</v>
      </c>
      <c r="H11" s="22">
        <f>AVERAGE(H4:H10)</f>
        <v>61.5</v>
      </c>
    </row>
    <row r="12" spans="1:8" ht="15.75" x14ac:dyDescent="0.25">
      <c r="A12" s="43" t="s">
        <v>17</v>
      </c>
      <c r="B12" s="43">
        <v>572</v>
      </c>
      <c r="C12" s="44">
        <v>489</v>
      </c>
      <c r="D12" s="44">
        <v>466</v>
      </c>
      <c r="E12" s="45">
        <f>D12/C12</f>
        <v>0.95296523517382414</v>
      </c>
      <c r="F12" s="44">
        <v>100</v>
      </c>
      <c r="G12" s="44"/>
      <c r="H12" s="44"/>
    </row>
    <row r="13" spans="1:8" ht="15.75" x14ac:dyDescent="0.25">
      <c r="A13" s="43" t="s">
        <v>10</v>
      </c>
      <c r="B13" s="43"/>
      <c r="C13" s="43"/>
      <c r="D13" s="43"/>
      <c r="E13" s="43"/>
      <c r="F13" s="43"/>
      <c r="G13" s="43"/>
      <c r="H13" s="43"/>
    </row>
    <row r="14" spans="1:8" ht="15.75" x14ac:dyDescent="0.25">
      <c r="A14" s="43" t="s">
        <v>9</v>
      </c>
      <c r="B14" s="43">
        <v>1</v>
      </c>
      <c r="C14" s="44">
        <v>1</v>
      </c>
      <c r="D14" s="44">
        <v>1</v>
      </c>
      <c r="E14" s="45">
        <f>D14/C14</f>
        <v>1</v>
      </c>
      <c r="F14" s="44">
        <v>66</v>
      </c>
      <c r="G14" s="44">
        <v>66</v>
      </c>
      <c r="H14" s="44">
        <f t="shared" ref="H14" si="2">AVERAGE(F14:G14)</f>
        <v>66</v>
      </c>
    </row>
    <row r="15" spans="1:8" x14ac:dyDescent="0.25">
      <c r="A15" t="s">
        <v>52</v>
      </c>
      <c r="C15">
        <f>C11-D11</f>
        <v>0</v>
      </c>
    </row>
  </sheetData>
  <mergeCells count="1">
    <mergeCell ref="A1:E1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29"/>
  <sheetViews>
    <sheetView workbookViewId="0">
      <selection activeCell="H11" sqref="H11"/>
    </sheetView>
  </sheetViews>
  <sheetFormatPr defaultRowHeight="15" x14ac:dyDescent="0.25"/>
  <cols>
    <col min="1" max="1" width="17" customWidth="1"/>
    <col min="4" max="4" width="11.42578125" customWidth="1"/>
    <col min="5" max="5" width="12.7109375" customWidth="1"/>
    <col min="8" max="8" width="10.7109375" customWidth="1"/>
  </cols>
  <sheetData>
    <row r="2" spans="1:8" ht="15.75" x14ac:dyDescent="0.25">
      <c r="A2" s="156" t="s">
        <v>38</v>
      </c>
      <c r="B2" s="156"/>
      <c r="C2" s="156"/>
      <c r="D2" s="46">
        <v>43619</v>
      </c>
      <c r="E2" s="35"/>
      <c r="F2" s="35"/>
      <c r="G2" s="35"/>
    </row>
    <row r="3" spans="1:8" ht="15.75" x14ac:dyDescent="0.25">
      <c r="A3" s="108" t="s">
        <v>12</v>
      </c>
      <c r="B3" s="108"/>
      <c r="C3" s="108">
        <v>36</v>
      </c>
      <c r="D3" s="14"/>
      <c r="E3" s="14"/>
      <c r="F3" s="14"/>
      <c r="G3" s="14"/>
    </row>
    <row r="4" spans="1:8" ht="50.25" customHeight="1" x14ac:dyDescent="0.25">
      <c r="A4" s="15" t="s">
        <v>0</v>
      </c>
      <c r="B4" s="15" t="s">
        <v>1</v>
      </c>
      <c r="C4" s="15" t="s">
        <v>25</v>
      </c>
      <c r="D4" s="15" t="s">
        <v>26</v>
      </c>
      <c r="E4" s="15" t="s">
        <v>27</v>
      </c>
      <c r="F4" s="15" t="s">
        <v>13</v>
      </c>
      <c r="G4" s="15" t="s">
        <v>14</v>
      </c>
      <c r="H4" s="15" t="s">
        <v>28</v>
      </c>
    </row>
    <row r="5" spans="1:8" ht="15.75" x14ac:dyDescent="0.25">
      <c r="A5" s="16" t="s">
        <v>15</v>
      </c>
      <c r="B5" s="16">
        <v>29</v>
      </c>
      <c r="C5" s="16">
        <v>29</v>
      </c>
      <c r="D5" s="16">
        <v>29</v>
      </c>
      <c r="E5" s="36">
        <f>D5/C5</f>
        <v>1</v>
      </c>
      <c r="F5" s="17">
        <v>98</v>
      </c>
      <c r="G5" s="16">
        <v>55</v>
      </c>
      <c r="H5" s="19">
        <v>78</v>
      </c>
    </row>
    <row r="6" spans="1:8" ht="15.75" x14ac:dyDescent="0.25">
      <c r="A6" s="16" t="s">
        <v>2</v>
      </c>
      <c r="B6" s="16">
        <v>26</v>
      </c>
      <c r="C6" s="16">
        <v>26</v>
      </c>
      <c r="D6" s="16">
        <v>26</v>
      </c>
      <c r="E6" s="36">
        <f t="shared" ref="E6:E11" si="0">D6/C6</f>
        <v>1</v>
      </c>
      <c r="F6" s="16">
        <v>98</v>
      </c>
      <c r="G6" s="16">
        <v>44</v>
      </c>
      <c r="H6" s="37">
        <v>76</v>
      </c>
    </row>
    <row r="7" spans="1:8" ht="15.75" x14ac:dyDescent="0.25">
      <c r="A7" s="16" t="s">
        <v>3</v>
      </c>
      <c r="B7" s="16">
        <v>32</v>
      </c>
      <c r="C7" s="16">
        <v>32</v>
      </c>
      <c r="D7" s="16">
        <v>32</v>
      </c>
      <c r="E7" s="36">
        <f t="shared" si="0"/>
        <v>1</v>
      </c>
      <c r="F7" s="16">
        <v>89</v>
      </c>
      <c r="G7" s="17">
        <v>40</v>
      </c>
      <c r="H7" s="37">
        <v>61</v>
      </c>
    </row>
    <row r="8" spans="1:8" ht="15.75" x14ac:dyDescent="0.25">
      <c r="A8" s="16" t="s">
        <v>4</v>
      </c>
      <c r="B8" s="16">
        <v>49</v>
      </c>
      <c r="C8" s="16">
        <v>49</v>
      </c>
      <c r="D8" s="16">
        <v>49</v>
      </c>
      <c r="E8" s="36">
        <f t="shared" si="0"/>
        <v>1</v>
      </c>
      <c r="F8" s="16">
        <v>89</v>
      </c>
      <c r="G8" s="16">
        <v>40</v>
      </c>
      <c r="H8" s="37">
        <v>66</v>
      </c>
    </row>
    <row r="9" spans="1:8" ht="15.75" x14ac:dyDescent="0.25">
      <c r="A9" s="16" t="s">
        <v>5</v>
      </c>
      <c r="B9" s="16">
        <v>27</v>
      </c>
      <c r="C9" s="16">
        <v>27</v>
      </c>
      <c r="D9" s="16">
        <v>27</v>
      </c>
      <c r="E9" s="36">
        <f t="shared" si="0"/>
        <v>1</v>
      </c>
      <c r="F9" s="16">
        <v>89</v>
      </c>
      <c r="G9" s="17">
        <v>43</v>
      </c>
      <c r="H9" s="37">
        <v>60</v>
      </c>
    </row>
    <row r="10" spans="1:8" ht="15.75" x14ac:dyDescent="0.25">
      <c r="A10" s="16" t="s">
        <v>6</v>
      </c>
      <c r="B10" s="16">
        <v>15</v>
      </c>
      <c r="C10" s="16">
        <v>15</v>
      </c>
      <c r="D10" s="16">
        <v>15</v>
      </c>
      <c r="E10" s="36">
        <f t="shared" si="0"/>
        <v>1</v>
      </c>
      <c r="F10" s="16">
        <v>85</v>
      </c>
      <c r="G10" s="16">
        <v>50</v>
      </c>
      <c r="H10" s="37">
        <v>59</v>
      </c>
    </row>
    <row r="11" spans="1:8" ht="15.75" x14ac:dyDescent="0.25">
      <c r="A11" s="16" t="s">
        <v>7</v>
      </c>
      <c r="B11" s="38">
        <v>21</v>
      </c>
      <c r="C11" s="17">
        <v>21</v>
      </c>
      <c r="D11" s="17">
        <v>16</v>
      </c>
      <c r="E11" s="18">
        <f t="shared" si="0"/>
        <v>0.76190476190476186</v>
      </c>
      <c r="F11" s="17">
        <v>94</v>
      </c>
      <c r="G11" s="17">
        <v>15</v>
      </c>
      <c r="H11" s="19">
        <v>50</v>
      </c>
    </row>
    <row r="12" spans="1:8" ht="15.75" x14ac:dyDescent="0.25">
      <c r="A12" s="20" t="s">
        <v>16</v>
      </c>
      <c r="B12" s="20">
        <f>SUM(B5:B11)</f>
        <v>199</v>
      </c>
      <c r="C12" s="20">
        <f>SUM(C5:C11)</f>
        <v>199</v>
      </c>
      <c r="D12" s="20">
        <f>SUM(D5:D11)</f>
        <v>194</v>
      </c>
      <c r="E12" s="42">
        <f>D12/C12</f>
        <v>0.97487437185929648</v>
      </c>
      <c r="F12" s="1">
        <f>MAX(F5:F11)</f>
        <v>98</v>
      </c>
      <c r="G12" s="52">
        <f>MIN(G5:G11)</f>
        <v>15</v>
      </c>
      <c r="H12" s="52">
        <f>AVERAGE(H5:H11)</f>
        <v>64.285714285714292</v>
      </c>
    </row>
    <row r="13" spans="1:8" ht="15.75" x14ac:dyDescent="0.25">
      <c r="A13" s="43" t="s">
        <v>17</v>
      </c>
      <c r="B13" s="43">
        <v>12036</v>
      </c>
      <c r="C13" s="44">
        <v>11623</v>
      </c>
      <c r="D13" s="44">
        <v>11410</v>
      </c>
      <c r="E13" s="45">
        <f>D13/C13</f>
        <v>0.98167426654048007</v>
      </c>
      <c r="F13" s="44">
        <v>100</v>
      </c>
      <c r="G13" s="44"/>
      <c r="H13" s="44"/>
    </row>
    <row r="14" spans="1:8" ht="15.75" x14ac:dyDescent="0.25">
      <c r="A14" s="101" t="s">
        <v>10</v>
      </c>
      <c r="B14" s="104">
        <v>7</v>
      </c>
      <c r="C14" s="24">
        <v>7</v>
      </c>
      <c r="D14" s="24">
        <v>6</v>
      </c>
      <c r="E14" s="25">
        <f>D14/C14</f>
        <v>0.8571428571428571</v>
      </c>
      <c r="F14" s="24">
        <v>61</v>
      </c>
      <c r="G14" s="24">
        <v>44</v>
      </c>
      <c r="H14" s="26">
        <v>53</v>
      </c>
    </row>
    <row r="15" spans="1:8" ht="15.75" x14ac:dyDescent="0.25">
      <c r="A15" s="101" t="s">
        <v>9</v>
      </c>
      <c r="B15" s="24">
        <v>5</v>
      </c>
      <c r="C15" s="24">
        <v>4</v>
      </c>
      <c r="D15" s="24">
        <v>3</v>
      </c>
      <c r="E15" s="25">
        <f>D15/C15</f>
        <v>0.75</v>
      </c>
      <c r="F15" s="24">
        <v>70</v>
      </c>
      <c r="G15" s="24">
        <v>0</v>
      </c>
      <c r="H15" s="26">
        <v>38</v>
      </c>
    </row>
    <row r="16" spans="1:8" x14ac:dyDescent="0.25">
      <c r="A16" s="136" t="s">
        <v>52</v>
      </c>
      <c r="B16" s="136"/>
      <c r="C16" s="136">
        <f>C12-D12</f>
        <v>5</v>
      </c>
    </row>
    <row r="20" spans="1:8" ht="18.75" x14ac:dyDescent="0.3">
      <c r="A20" s="15" t="s">
        <v>0</v>
      </c>
      <c r="B20" s="95" t="s">
        <v>43</v>
      </c>
      <c r="C20" s="95" t="s">
        <v>46</v>
      </c>
      <c r="D20" s="95" t="s">
        <v>47</v>
      </c>
      <c r="E20" s="96" t="s">
        <v>48</v>
      </c>
      <c r="F20" s="96" t="s">
        <v>32</v>
      </c>
      <c r="G20" s="96" t="s">
        <v>33</v>
      </c>
      <c r="H20" s="96" t="s">
        <v>34</v>
      </c>
    </row>
    <row r="21" spans="1:8" ht="15.75" x14ac:dyDescent="0.25">
      <c r="A21" s="16" t="s">
        <v>15</v>
      </c>
      <c r="B21" s="69">
        <v>0</v>
      </c>
      <c r="C21" s="69">
        <v>0</v>
      </c>
      <c r="D21" s="69">
        <v>2</v>
      </c>
      <c r="E21" s="69">
        <v>4</v>
      </c>
      <c r="F21" s="69">
        <v>7</v>
      </c>
      <c r="G21" s="70">
        <v>13</v>
      </c>
      <c r="H21" s="69">
        <v>3</v>
      </c>
    </row>
    <row r="22" spans="1:8" ht="15.75" x14ac:dyDescent="0.25">
      <c r="A22" s="16" t="s">
        <v>2</v>
      </c>
      <c r="B22" s="69">
        <v>0</v>
      </c>
      <c r="C22" s="69">
        <v>2</v>
      </c>
      <c r="D22" s="69">
        <v>1</v>
      </c>
      <c r="E22" s="69">
        <v>7</v>
      </c>
      <c r="F22" s="69">
        <v>5</v>
      </c>
      <c r="G22" s="70">
        <v>5</v>
      </c>
      <c r="H22" s="69">
        <v>6</v>
      </c>
    </row>
    <row r="23" spans="1:8" ht="15.75" x14ac:dyDescent="0.25">
      <c r="A23" s="16" t="s">
        <v>3</v>
      </c>
      <c r="B23" s="69">
        <v>0</v>
      </c>
      <c r="C23" s="69">
        <v>8</v>
      </c>
      <c r="D23" s="69">
        <v>11</v>
      </c>
      <c r="E23" s="69">
        <v>4</v>
      </c>
      <c r="F23" s="69">
        <v>7</v>
      </c>
      <c r="G23" s="69">
        <v>2</v>
      </c>
      <c r="H23" s="69">
        <v>0</v>
      </c>
    </row>
    <row r="24" spans="1:8" ht="15.75" x14ac:dyDescent="0.25">
      <c r="A24" s="16" t="s">
        <v>4</v>
      </c>
      <c r="B24" s="69">
        <v>0</v>
      </c>
      <c r="C24" s="69">
        <v>4</v>
      </c>
      <c r="D24" s="69">
        <v>10</v>
      </c>
      <c r="E24" s="69">
        <v>15</v>
      </c>
      <c r="F24" s="69">
        <v>14</v>
      </c>
      <c r="G24" s="69">
        <v>6</v>
      </c>
      <c r="H24" s="69">
        <v>0</v>
      </c>
    </row>
    <row r="25" spans="1:8" ht="15.75" x14ac:dyDescent="0.25">
      <c r="A25" s="16" t="s">
        <v>5</v>
      </c>
      <c r="B25" s="69">
        <v>0</v>
      </c>
      <c r="C25" s="69">
        <v>6</v>
      </c>
      <c r="D25" s="69">
        <v>10</v>
      </c>
      <c r="E25" s="69">
        <v>5</v>
      </c>
      <c r="F25" s="69">
        <v>5</v>
      </c>
      <c r="G25" s="69">
        <v>1</v>
      </c>
      <c r="H25" s="69">
        <v>0</v>
      </c>
    </row>
    <row r="26" spans="1:8" ht="15.75" x14ac:dyDescent="0.25">
      <c r="A26" s="16" t="s">
        <v>6</v>
      </c>
      <c r="B26" s="70">
        <v>0</v>
      </c>
      <c r="C26" s="70">
        <v>3</v>
      </c>
      <c r="D26" s="70">
        <v>7</v>
      </c>
      <c r="E26" s="69">
        <v>4</v>
      </c>
      <c r="F26" s="69">
        <v>0</v>
      </c>
      <c r="G26" s="69">
        <v>1</v>
      </c>
      <c r="H26" s="69">
        <v>0</v>
      </c>
    </row>
    <row r="27" spans="1:8" ht="15.75" x14ac:dyDescent="0.25">
      <c r="A27" s="16" t="s">
        <v>7</v>
      </c>
      <c r="B27" s="69">
        <v>2</v>
      </c>
      <c r="C27" s="69">
        <v>2</v>
      </c>
      <c r="D27" s="69">
        <v>6</v>
      </c>
      <c r="E27" s="69">
        <v>3</v>
      </c>
      <c r="F27" s="69">
        <v>2</v>
      </c>
      <c r="G27" s="69">
        <v>0</v>
      </c>
      <c r="H27" s="69">
        <v>1</v>
      </c>
    </row>
    <row r="28" spans="1:8" ht="18.75" x14ac:dyDescent="0.3">
      <c r="A28" s="55" t="s">
        <v>35</v>
      </c>
      <c r="B28" s="69">
        <f t="shared" ref="B28:H28" si="1">SUM(B21:B27)</f>
        <v>2</v>
      </c>
      <c r="C28" s="69">
        <f t="shared" si="1"/>
        <v>25</v>
      </c>
      <c r="D28" s="69">
        <f t="shared" si="1"/>
        <v>47</v>
      </c>
      <c r="E28" s="69">
        <f t="shared" si="1"/>
        <v>42</v>
      </c>
      <c r="F28" s="69">
        <f t="shared" si="1"/>
        <v>40</v>
      </c>
      <c r="G28" s="69">
        <f t="shared" si="1"/>
        <v>28</v>
      </c>
      <c r="H28" s="69">
        <f t="shared" si="1"/>
        <v>10</v>
      </c>
    </row>
    <row r="29" spans="1:8" ht="18.75" x14ac:dyDescent="0.3">
      <c r="A29" s="55" t="s">
        <v>49</v>
      </c>
      <c r="B29" s="137">
        <f>B28*100/C12</f>
        <v>1.0050251256281406</v>
      </c>
      <c r="C29" s="137">
        <f>C28*100/C12</f>
        <v>12.562814070351759</v>
      </c>
      <c r="D29" s="137">
        <f>D28*100/C12</f>
        <v>23.618090452261306</v>
      </c>
      <c r="E29" s="137">
        <f>E28*100/C12</f>
        <v>21.105527638190956</v>
      </c>
      <c r="F29" s="137">
        <f>F28*100/C12</f>
        <v>20.100502512562816</v>
      </c>
      <c r="G29" s="137">
        <f>G28*100/C12</f>
        <v>14.07035175879397</v>
      </c>
      <c r="H29" s="137">
        <f>H28*100/C12</f>
        <v>5.025125628140704</v>
      </c>
    </row>
  </sheetData>
  <mergeCells count="1">
    <mergeCell ref="A2:C2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U27"/>
  <sheetViews>
    <sheetView zoomScale="85" zoomScaleNormal="85" workbookViewId="0">
      <selection activeCell="D5" sqref="D5:D11"/>
    </sheetView>
  </sheetViews>
  <sheetFormatPr defaultRowHeight="15" x14ac:dyDescent="0.25"/>
  <cols>
    <col min="1" max="1" width="16.7109375" customWidth="1"/>
    <col min="2" max="2" width="10.140625" customWidth="1"/>
    <col min="3" max="3" width="12.85546875" customWidth="1"/>
    <col min="4" max="4" width="11.140625" customWidth="1"/>
    <col min="5" max="5" width="10.140625" customWidth="1"/>
    <col min="8" max="8" width="11.28515625" customWidth="1"/>
    <col min="9" max="9" width="10.85546875" customWidth="1"/>
    <col min="10" max="14" width="15.85546875" style="68" customWidth="1"/>
    <col min="15" max="17" width="9.140625" style="68"/>
    <col min="18" max="18" width="14.42578125" style="68" customWidth="1"/>
    <col min="19" max="21" width="9.140625" style="68"/>
  </cols>
  <sheetData>
    <row r="2" spans="1:21" ht="15.75" x14ac:dyDescent="0.25">
      <c r="A2" s="156" t="s">
        <v>24</v>
      </c>
      <c r="B2" s="156"/>
      <c r="C2" s="156"/>
      <c r="D2" s="46">
        <v>43614</v>
      </c>
      <c r="E2" s="35"/>
      <c r="F2" s="35"/>
      <c r="G2" s="35"/>
    </row>
    <row r="3" spans="1:21" ht="15.75" x14ac:dyDescent="0.25">
      <c r="A3" s="107" t="s">
        <v>12</v>
      </c>
      <c r="B3" s="107"/>
      <c r="C3" s="107">
        <v>27</v>
      </c>
      <c r="D3" s="14"/>
      <c r="E3" s="14"/>
      <c r="F3" s="14"/>
      <c r="G3" s="14"/>
    </row>
    <row r="4" spans="1:21" ht="47.25" x14ac:dyDescent="0.25">
      <c r="A4" s="15" t="s">
        <v>0</v>
      </c>
      <c r="B4" s="15" t="s">
        <v>1</v>
      </c>
      <c r="C4" s="15" t="s">
        <v>25</v>
      </c>
      <c r="D4" s="15" t="s">
        <v>26</v>
      </c>
      <c r="E4" s="15" t="s">
        <v>27</v>
      </c>
      <c r="F4" s="15" t="s">
        <v>13</v>
      </c>
      <c r="G4" s="15" t="s">
        <v>14</v>
      </c>
      <c r="H4" s="15" t="s">
        <v>28</v>
      </c>
    </row>
    <row r="5" spans="1:21" ht="18.75" x14ac:dyDescent="0.3">
      <c r="A5" s="16" t="s">
        <v>15</v>
      </c>
      <c r="B5" s="16">
        <v>23</v>
      </c>
      <c r="C5" s="16">
        <v>23</v>
      </c>
      <c r="D5" s="16">
        <v>22</v>
      </c>
      <c r="E5" s="36">
        <f t="shared" ref="E5:E15" si="0">D5/C5</f>
        <v>0.95652173913043481</v>
      </c>
      <c r="F5" s="17">
        <v>78</v>
      </c>
      <c r="G5" s="16">
        <v>23</v>
      </c>
      <c r="H5" s="19">
        <v>54</v>
      </c>
      <c r="R5" s="129"/>
      <c r="S5" s="130"/>
      <c r="T5" s="130"/>
      <c r="U5" s="130"/>
    </row>
    <row r="6" spans="1:21" ht="18.75" x14ac:dyDescent="0.3">
      <c r="A6" s="16" t="s">
        <v>2</v>
      </c>
      <c r="B6" s="16">
        <v>20</v>
      </c>
      <c r="C6" s="16">
        <v>20</v>
      </c>
      <c r="D6" s="16">
        <v>18</v>
      </c>
      <c r="E6" s="36">
        <f t="shared" si="0"/>
        <v>0.9</v>
      </c>
      <c r="F6" s="16">
        <v>78</v>
      </c>
      <c r="G6" s="16">
        <v>14</v>
      </c>
      <c r="H6" s="37">
        <v>54</v>
      </c>
      <c r="R6" s="131"/>
      <c r="S6" s="130"/>
      <c r="T6" s="130"/>
      <c r="U6" s="130"/>
    </row>
    <row r="7" spans="1:21" ht="18.75" x14ac:dyDescent="0.3">
      <c r="A7" s="16" t="s">
        <v>3</v>
      </c>
      <c r="B7" s="16">
        <v>26</v>
      </c>
      <c r="C7" s="16">
        <v>26</v>
      </c>
      <c r="D7" s="16">
        <v>26</v>
      </c>
      <c r="E7" s="36">
        <f t="shared" si="0"/>
        <v>1</v>
      </c>
      <c r="F7" s="16">
        <v>70</v>
      </c>
      <c r="G7" s="17">
        <v>27</v>
      </c>
      <c r="H7" s="37">
        <v>45</v>
      </c>
      <c r="R7" s="131"/>
      <c r="S7" s="130"/>
      <c r="T7" s="130"/>
      <c r="U7" s="130"/>
    </row>
    <row r="8" spans="1:21" ht="18.75" x14ac:dyDescent="0.3">
      <c r="A8" s="16" t="s">
        <v>4</v>
      </c>
      <c r="B8" s="16">
        <v>37</v>
      </c>
      <c r="C8" s="16">
        <v>37</v>
      </c>
      <c r="D8" s="16">
        <v>36</v>
      </c>
      <c r="E8" s="36">
        <f t="shared" si="0"/>
        <v>0.97297297297297303</v>
      </c>
      <c r="F8" s="17">
        <v>76</v>
      </c>
      <c r="G8" s="16">
        <v>18</v>
      </c>
      <c r="H8" s="37">
        <v>50</v>
      </c>
      <c r="R8" s="131"/>
      <c r="S8" s="130"/>
      <c r="T8" s="130"/>
      <c r="U8" s="130"/>
    </row>
    <row r="9" spans="1:21" ht="18.75" x14ac:dyDescent="0.3">
      <c r="A9" s="16" t="s">
        <v>5</v>
      </c>
      <c r="B9" s="16">
        <v>25</v>
      </c>
      <c r="C9" s="16">
        <v>25</v>
      </c>
      <c r="D9" s="16">
        <v>20</v>
      </c>
      <c r="E9" s="36">
        <f t="shared" si="0"/>
        <v>0.8</v>
      </c>
      <c r="F9" s="16">
        <v>56</v>
      </c>
      <c r="G9" s="17">
        <v>14</v>
      </c>
      <c r="H9" s="37">
        <v>35</v>
      </c>
      <c r="R9" s="131"/>
      <c r="S9" s="130"/>
      <c r="T9" s="130"/>
      <c r="U9" s="130"/>
    </row>
    <row r="10" spans="1:21" ht="18.75" x14ac:dyDescent="0.3">
      <c r="A10" s="16" t="s">
        <v>6</v>
      </c>
      <c r="B10" s="16">
        <v>10</v>
      </c>
      <c r="C10" s="16">
        <v>10</v>
      </c>
      <c r="D10" s="16">
        <v>6</v>
      </c>
      <c r="E10" s="36">
        <f t="shared" si="0"/>
        <v>0.6</v>
      </c>
      <c r="F10" s="16">
        <v>62</v>
      </c>
      <c r="G10" s="16">
        <v>18</v>
      </c>
      <c r="H10" s="37">
        <v>30</v>
      </c>
      <c r="R10" s="131"/>
      <c r="S10" s="130"/>
      <c r="T10" s="130"/>
      <c r="U10" s="130"/>
    </row>
    <row r="11" spans="1:21" ht="18.75" x14ac:dyDescent="0.3">
      <c r="A11" s="16" t="s">
        <v>7</v>
      </c>
      <c r="B11" s="38">
        <v>12</v>
      </c>
      <c r="C11" s="17">
        <v>12</v>
      </c>
      <c r="D11" s="17">
        <v>11</v>
      </c>
      <c r="E11" s="18">
        <f t="shared" si="0"/>
        <v>0.91666666666666663</v>
      </c>
      <c r="F11" s="17">
        <v>45</v>
      </c>
      <c r="G11" s="17">
        <v>18</v>
      </c>
      <c r="H11" s="19">
        <v>35</v>
      </c>
      <c r="R11" s="131"/>
      <c r="S11" s="130"/>
      <c r="T11" s="130"/>
      <c r="U11" s="130"/>
    </row>
    <row r="12" spans="1:21" ht="18.75" x14ac:dyDescent="0.3">
      <c r="A12" s="20" t="s">
        <v>16</v>
      </c>
      <c r="B12" s="20">
        <f>SUM(B5:B11)</f>
        <v>153</v>
      </c>
      <c r="C12" s="20">
        <f>SUM(C5:C11)</f>
        <v>153</v>
      </c>
      <c r="D12" s="20">
        <f>SUM(D5:D11)</f>
        <v>139</v>
      </c>
      <c r="E12" s="42">
        <f t="shared" si="0"/>
        <v>0.90849673202614378</v>
      </c>
      <c r="F12" s="1">
        <f>MAX(F5:F11)</f>
        <v>78</v>
      </c>
      <c r="G12" s="52">
        <f>MIN(G5:G11)</f>
        <v>14</v>
      </c>
      <c r="H12" s="52">
        <f>AVERAGE(H5:H11)</f>
        <v>43.285714285714285</v>
      </c>
      <c r="R12" s="131"/>
      <c r="S12" s="130"/>
      <c r="T12" s="130"/>
      <c r="U12" s="130"/>
    </row>
    <row r="13" spans="1:21" ht="18.75" x14ac:dyDescent="0.3">
      <c r="A13" s="43" t="s">
        <v>17</v>
      </c>
      <c r="B13" s="43">
        <v>8261</v>
      </c>
      <c r="C13" s="44">
        <v>7900</v>
      </c>
      <c r="D13" s="44">
        <v>6860</v>
      </c>
      <c r="E13" s="45">
        <f t="shared" si="0"/>
        <v>0.8683544303797468</v>
      </c>
      <c r="F13" s="44">
        <v>100</v>
      </c>
      <c r="G13" s="44"/>
      <c r="H13" s="44"/>
      <c r="R13" s="132"/>
      <c r="S13" s="133"/>
      <c r="T13" s="133"/>
      <c r="U13" s="133"/>
    </row>
    <row r="14" spans="1:21" ht="15.75" x14ac:dyDescent="0.25">
      <c r="A14" s="47" t="s">
        <v>10</v>
      </c>
      <c r="B14" s="39">
        <v>4</v>
      </c>
      <c r="C14" s="39">
        <v>3</v>
      </c>
      <c r="D14" s="39">
        <v>2</v>
      </c>
      <c r="E14" s="48">
        <f t="shared" si="0"/>
        <v>0.66666666666666663</v>
      </c>
      <c r="F14" s="39">
        <v>68</v>
      </c>
      <c r="G14" s="39">
        <v>14</v>
      </c>
      <c r="H14" s="41">
        <v>36</v>
      </c>
      <c r="R14" s="134"/>
      <c r="S14" s="134"/>
      <c r="T14" s="134"/>
      <c r="U14" s="134"/>
    </row>
    <row r="15" spans="1:21" ht="15.75" x14ac:dyDescent="0.25">
      <c r="A15" s="47" t="s">
        <v>9</v>
      </c>
      <c r="B15" s="116">
        <v>6</v>
      </c>
      <c r="C15" s="116">
        <v>4</v>
      </c>
      <c r="D15" s="116">
        <v>3</v>
      </c>
      <c r="E15" s="48">
        <f t="shared" si="0"/>
        <v>0.75</v>
      </c>
      <c r="F15" s="116">
        <v>33</v>
      </c>
      <c r="G15" s="116">
        <v>5</v>
      </c>
      <c r="H15" s="41">
        <v>23</v>
      </c>
    </row>
    <row r="16" spans="1:21" x14ac:dyDescent="0.25">
      <c r="A16" s="138" t="s">
        <v>53</v>
      </c>
      <c r="B16" s="138"/>
      <c r="C16" s="138">
        <f>C12-D12</f>
        <v>14</v>
      </c>
    </row>
    <row r="18" spans="10:18" ht="18.75" x14ac:dyDescent="0.3">
      <c r="J18" s="56" t="s">
        <v>0</v>
      </c>
      <c r="K18" s="56" t="s">
        <v>44</v>
      </c>
      <c r="L18" s="56" t="s">
        <v>45</v>
      </c>
      <c r="M18" s="56" t="s">
        <v>46</v>
      </c>
      <c r="N18" s="56" t="s">
        <v>47</v>
      </c>
      <c r="O18" s="57" t="s">
        <v>48</v>
      </c>
      <c r="P18" s="57" t="s">
        <v>32</v>
      </c>
      <c r="Q18" s="57" t="s">
        <v>33</v>
      </c>
      <c r="R18" s="57" t="s">
        <v>34</v>
      </c>
    </row>
    <row r="19" spans="10:18" ht="18.75" x14ac:dyDescent="0.3">
      <c r="J19" s="16" t="s">
        <v>15</v>
      </c>
      <c r="K19" s="16">
        <v>2</v>
      </c>
      <c r="L19" s="16">
        <v>5</v>
      </c>
      <c r="M19" s="16">
        <v>0</v>
      </c>
      <c r="N19" s="16">
        <v>4</v>
      </c>
      <c r="O19" s="53">
        <v>5</v>
      </c>
      <c r="P19" s="53">
        <v>6</v>
      </c>
      <c r="Q19" s="53">
        <v>0</v>
      </c>
      <c r="R19" s="53">
        <v>0</v>
      </c>
    </row>
    <row r="20" spans="10:18" ht="18.75" x14ac:dyDescent="0.3">
      <c r="J20" s="16" t="s">
        <v>2</v>
      </c>
      <c r="K20" s="16">
        <v>1</v>
      </c>
      <c r="L20" s="16">
        <v>0</v>
      </c>
      <c r="M20" s="16">
        <v>6</v>
      </c>
      <c r="N20" s="16">
        <v>3</v>
      </c>
      <c r="O20" s="53">
        <v>4</v>
      </c>
      <c r="P20" s="53">
        <v>1</v>
      </c>
      <c r="Q20" s="53">
        <v>0</v>
      </c>
      <c r="R20" s="53">
        <v>0</v>
      </c>
    </row>
    <row r="21" spans="10:18" ht="18.75" x14ac:dyDescent="0.3">
      <c r="J21" s="16" t="s">
        <v>3</v>
      </c>
      <c r="K21" s="16">
        <v>5</v>
      </c>
      <c r="L21" s="16">
        <v>7</v>
      </c>
      <c r="M21" s="16">
        <v>6</v>
      </c>
      <c r="N21" s="16">
        <v>3</v>
      </c>
      <c r="O21" s="53">
        <v>5</v>
      </c>
      <c r="P21" s="53">
        <v>0</v>
      </c>
      <c r="Q21" s="53">
        <v>0</v>
      </c>
      <c r="R21" s="53">
        <v>0</v>
      </c>
    </row>
    <row r="22" spans="10:18" ht="18.75" x14ac:dyDescent="0.3">
      <c r="J22" s="16" t="s">
        <v>4</v>
      </c>
      <c r="K22" s="16">
        <v>1</v>
      </c>
      <c r="L22" s="16">
        <v>13</v>
      </c>
      <c r="M22" s="16">
        <v>6</v>
      </c>
      <c r="N22" s="16">
        <v>6</v>
      </c>
      <c r="O22" s="53">
        <v>7</v>
      </c>
      <c r="P22" s="53">
        <v>3</v>
      </c>
      <c r="Q22" s="53">
        <v>0</v>
      </c>
      <c r="R22" s="53">
        <v>0</v>
      </c>
    </row>
    <row r="23" spans="10:18" ht="18.75" x14ac:dyDescent="0.3">
      <c r="J23" s="16" t="s">
        <v>5</v>
      </c>
      <c r="K23" s="16">
        <v>4</v>
      </c>
      <c r="L23" s="16">
        <v>9</v>
      </c>
      <c r="M23" s="16">
        <v>5</v>
      </c>
      <c r="N23" s="16">
        <v>2</v>
      </c>
      <c r="O23" s="53">
        <v>0</v>
      </c>
      <c r="P23" s="53">
        <v>0</v>
      </c>
      <c r="Q23" s="53">
        <v>0</v>
      </c>
      <c r="R23" s="53">
        <v>0</v>
      </c>
    </row>
    <row r="24" spans="10:18" ht="18.75" x14ac:dyDescent="0.3">
      <c r="J24" s="16" t="s">
        <v>6</v>
      </c>
      <c r="K24" s="16">
        <v>2</v>
      </c>
      <c r="L24" s="16">
        <v>3</v>
      </c>
      <c r="M24" s="16">
        <v>0</v>
      </c>
      <c r="N24" s="16">
        <v>1</v>
      </c>
      <c r="O24" s="53">
        <v>0</v>
      </c>
      <c r="P24" s="53">
        <v>0</v>
      </c>
      <c r="Q24" s="53">
        <v>0</v>
      </c>
      <c r="R24" s="53">
        <v>0</v>
      </c>
    </row>
    <row r="25" spans="10:18" ht="18.75" x14ac:dyDescent="0.3">
      <c r="J25" s="16" t="s">
        <v>7</v>
      </c>
      <c r="K25" s="16">
        <v>2</v>
      </c>
      <c r="L25" s="16">
        <v>6</v>
      </c>
      <c r="M25" s="16">
        <v>3</v>
      </c>
      <c r="N25" s="16">
        <v>0</v>
      </c>
      <c r="O25" s="53">
        <v>0</v>
      </c>
      <c r="P25" s="53">
        <v>0</v>
      </c>
      <c r="Q25" s="53">
        <v>0</v>
      </c>
      <c r="R25" s="53">
        <v>0</v>
      </c>
    </row>
    <row r="26" spans="10:18" ht="18.75" x14ac:dyDescent="0.3">
      <c r="J26" s="28" t="s">
        <v>36</v>
      </c>
      <c r="K26" s="28"/>
      <c r="L26" s="96">
        <f t="shared" ref="L26:N26" si="1">SUM(L19:L25)</f>
        <v>43</v>
      </c>
      <c r="M26" s="96">
        <f t="shared" si="1"/>
        <v>26</v>
      </c>
      <c r="N26" s="96">
        <f t="shared" si="1"/>
        <v>19</v>
      </c>
      <c r="O26" s="96">
        <f>SUM(O19:O25)</f>
        <v>21</v>
      </c>
      <c r="P26" s="96">
        <f>SUM(P19:P25)</f>
        <v>10</v>
      </c>
      <c r="Q26" s="96">
        <f>SUM(Q19:Q25)</f>
        <v>0</v>
      </c>
      <c r="R26" s="96">
        <f>SUM(R19:R25)</f>
        <v>0</v>
      </c>
    </row>
    <row r="27" spans="10:18" ht="18.75" x14ac:dyDescent="0.3">
      <c r="J27" s="55" t="s">
        <v>49</v>
      </c>
      <c r="K27" s="53">
        <f>K26*100/C12</f>
        <v>0</v>
      </c>
      <c r="L27" s="135">
        <f>L26*100/C12</f>
        <v>28.104575163398692</v>
      </c>
      <c r="M27" s="135">
        <f>M26*100/C12</f>
        <v>16.993464052287582</v>
      </c>
      <c r="N27" s="135">
        <f>N26*100/C12</f>
        <v>12.418300653594772</v>
      </c>
      <c r="O27" s="135">
        <f>O26*100/C12</f>
        <v>13.725490196078431</v>
      </c>
      <c r="P27" s="135">
        <f>P26*100/C12</f>
        <v>6.5359477124183005</v>
      </c>
      <c r="Q27" s="135">
        <f>Q26*100/C12</f>
        <v>0</v>
      </c>
      <c r="R27" s="135">
        <f>R26*100/C12</f>
        <v>0</v>
      </c>
    </row>
  </sheetData>
  <mergeCells count="1">
    <mergeCell ref="A2:C2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8"/>
  <sheetViews>
    <sheetView zoomScale="130" zoomScaleNormal="130" workbookViewId="0">
      <selection activeCell="I6" sqref="I6"/>
    </sheetView>
  </sheetViews>
  <sheetFormatPr defaultRowHeight="15" x14ac:dyDescent="0.25"/>
  <cols>
    <col min="1" max="1" width="19.85546875" customWidth="1"/>
    <col min="2" max="2" width="12.5703125" customWidth="1"/>
    <col min="6" max="6" width="11.28515625" customWidth="1"/>
  </cols>
  <sheetData>
    <row r="1" spans="1:8" ht="15.75" x14ac:dyDescent="0.25">
      <c r="A1" s="156" t="s">
        <v>42</v>
      </c>
      <c r="B1" s="156"/>
      <c r="C1" s="156"/>
      <c r="D1" s="156"/>
      <c r="E1" s="156"/>
      <c r="F1" s="58"/>
      <c r="G1" s="13"/>
    </row>
    <row r="2" spans="1:8" ht="15.75" x14ac:dyDescent="0.25">
      <c r="A2" s="108" t="s">
        <v>12</v>
      </c>
      <c r="B2" s="108"/>
      <c r="C2" s="140">
        <v>36</v>
      </c>
      <c r="D2" s="14"/>
      <c r="E2" s="14"/>
      <c r="F2" s="14"/>
      <c r="G2" s="14"/>
    </row>
    <row r="3" spans="1:8" ht="78.75" x14ac:dyDescent="0.25">
      <c r="A3" s="15" t="s">
        <v>0</v>
      </c>
      <c r="B3" s="15" t="s">
        <v>54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</row>
    <row r="4" spans="1:8" ht="15.75" x14ac:dyDescent="0.25">
      <c r="A4" s="16" t="s">
        <v>15</v>
      </c>
      <c r="B4" s="16">
        <v>13</v>
      </c>
      <c r="C4" s="16">
        <v>13</v>
      </c>
      <c r="D4" s="16">
        <v>13</v>
      </c>
      <c r="E4" s="36">
        <f t="shared" ref="E4:E14" si="0">D4/C4</f>
        <v>1</v>
      </c>
      <c r="F4" s="17">
        <v>97</v>
      </c>
      <c r="G4" s="17">
        <v>44</v>
      </c>
      <c r="H4" s="19">
        <v>66</v>
      </c>
    </row>
    <row r="5" spans="1:8" ht="15.75" x14ac:dyDescent="0.25">
      <c r="A5" s="16" t="s">
        <v>2</v>
      </c>
      <c r="B5" s="16">
        <v>8</v>
      </c>
      <c r="C5" s="16">
        <v>8</v>
      </c>
      <c r="D5" s="16">
        <v>7</v>
      </c>
      <c r="E5" s="36">
        <f t="shared" si="0"/>
        <v>0.875</v>
      </c>
      <c r="F5" s="17">
        <v>81</v>
      </c>
      <c r="G5" s="17">
        <v>27</v>
      </c>
      <c r="H5" s="19">
        <v>54</v>
      </c>
    </row>
    <row r="6" spans="1:8" ht="15.75" x14ac:dyDescent="0.25">
      <c r="A6" s="16" t="s">
        <v>3</v>
      </c>
      <c r="B6" s="16">
        <v>9</v>
      </c>
      <c r="C6" s="16">
        <v>9</v>
      </c>
      <c r="D6" s="16">
        <v>9</v>
      </c>
      <c r="E6" s="36">
        <f t="shared" si="0"/>
        <v>1</v>
      </c>
      <c r="F6" s="17">
        <v>76</v>
      </c>
      <c r="G6" s="17">
        <v>36</v>
      </c>
      <c r="H6" s="19">
        <v>50</v>
      </c>
    </row>
    <row r="7" spans="1:8" ht="15.75" x14ac:dyDescent="0.25">
      <c r="A7" s="16" t="s">
        <v>4</v>
      </c>
      <c r="B7" s="16">
        <v>17</v>
      </c>
      <c r="C7" s="16">
        <v>17</v>
      </c>
      <c r="D7" s="16">
        <v>15</v>
      </c>
      <c r="E7" s="36">
        <f t="shared" si="0"/>
        <v>0.88235294117647056</v>
      </c>
      <c r="F7" s="17">
        <v>64</v>
      </c>
      <c r="G7" s="17">
        <v>30</v>
      </c>
      <c r="H7" s="19">
        <v>47</v>
      </c>
    </row>
    <row r="8" spans="1:8" ht="15.75" x14ac:dyDescent="0.25">
      <c r="A8" s="16" t="s">
        <v>5</v>
      </c>
      <c r="B8" s="16">
        <v>12</v>
      </c>
      <c r="C8" s="16">
        <v>12</v>
      </c>
      <c r="D8" s="16">
        <v>10</v>
      </c>
      <c r="E8" s="36">
        <f t="shared" si="0"/>
        <v>0.83333333333333337</v>
      </c>
      <c r="F8" s="17">
        <v>47</v>
      </c>
      <c r="G8" s="17">
        <v>27</v>
      </c>
      <c r="H8" s="19">
        <v>39</v>
      </c>
    </row>
    <row r="9" spans="1:8" ht="15.75" x14ac:dyDescent="0.25">
      <c r="A9" s="16" t="s">
        <v>6</v>
      </c>
      <c r="B9" s="16">
        <v>8</v>
      </c>
      <c r="C9" s="16">
        <v>8</v>
      </c>
      <c r="D9" s="16">
        <v>8</v>
      </c>
      <c r="E9" s="36">
        <f t="shared" si="0"/>
        <v>1</v>
      </c>
      <c r="F9" s="17">
        <v>54</v>
      </c>
      <c r="G9" s="17">
        <v>36</v>
      </c>
      <c r="H9" s="19">
        <v>42</v>
      </c>
    </row>
    <row r="10" spans="1:8" ht="15.75" x14ac:dyDescent="0.25">
      <c r="A10" s="16" t="s">
        <v>7</v>
      </c>
      <c r="B10" s="16">
        <v>7</v>
      </c>
      <c r="C10" s="16">
        <v>7</v>
      </c>
      <c r="D10" s="16">
        <v>4</v>
      </c>
      <c r="E10" s="36">
        <f t="shared" si="0"/>
        <v>0.5714285714285714</v>
      </c>
      <c r="F10" s="17">
        <v>45</v>
      </c>
      <c r="G10" s="17">
        <v>17</v>
      </c>
      <c r="H10" s="19">
        <v>34</v>
      </c>
    </row>
    <row r="11" spans="1:8" ht="15.75" x14ac:dyDescent="0.25">
      <c r="A11" s="20" t="s">
        <v>16</v>
      </c>
      <c r="B11" s="1">
        <f>SUM(B4:B10)</f>
        <v>74</v>
      </c>
      <c r="C11" s="1">
        <f>SUM(C4:C10)</f>
        <v>74</v>
      </c>
      <c r="D11" s="1">
        <f>SUM(D4:D10)</f>
        <v>66</v>
      </c>
      <c r="E11" s="42">
        <f t="shared" si="0"/>
        <v>0.89189189189189189</v>
      </c>
      <c r="F11" s="1">
        <f>MAX(F4:F10)</f>
        <v>97</v>
      </c>
      <c r="G11" s="1">
        <f>MIN(G4:G10)</f>
        <v>17</v>
      </c>
      <c r="H11" s="52">
        <f>AVERAGE(H4:H10)</f>
        <v>47.428571428571431</v>
      </c>
    </row>
    <row r="12" spans="1:8" ht="15.75" x14ac:dyDescent="0.25">
      <c r="A12" s="43" t="s">
        <v>17</v>
      </c>
      <c r="B12" s="43">
        <v>2894</v>
      </c>
      <c r="C12" s="44">
        <v>2690</v>
      </c>
      <c r="D12" s="44">
        <v>2375</v>
      </c>
      <c r="E12" s="45">
        <f t="shared" si="0"/>
        <v>0.88289962825278812</v>
      </c>
      <c r="F12" s="44">
        <v>100</v>
      </c>
      <c r="G12" s="44"/>
      <c r="H12" s="44"/>
    </row>
    <row r="13" spans="1:8" ht="15.75" x14ac:dyDescent="0.25">
      <c r="A13" s="47" t="s">
        <v>10</v>
      </c>
      <c r="B13" s="47">
        <v>4</v>
      </c>
      <c r="C13" s="44">
        <v>3</v>
      </c>
      <c r="D13" s="44">
        <v>3</v>
      </c>
      <c r="E13" s="48">
        <f t="shared" si="0"/>
        <v>1</v>
      </c>
      <c r="F13" s="44">
        <v>60</v>
      </c>
      <c r="G13" s="44">
        <v>41</v>
      </c>
      <c r="H13" s="44">
        <v>49</v>
      </c>
    </row>
    <row r="14" spans="1:8" ht="15.75" x14ac:dyDescent="0.25">
      <c r="A14" s="47" t="s">
        <v>9</v>
      </c>
      <c r="B14" s="47">
        <v>4</v>
      </c>
      <c r="C14" s="44">
        <v>2</v>
      </c>
      <c r="D14" s="44">
        <v>1</v>
      </c>
      <c r="E14" s="48">
        <f t="shared" si="0"/>
        <v>0.5</v>
      </c>
      <c r="F14" s="44">
        <v>40</v>
      </c>
      <c r="G14" s="44">
        <v>23</v>
      </c>
      <c r="H14" s="44">
        <v>42</v>
      </c>
    </row>
    <row r="15" spans="1:8" x14ac:dyDescent="0.25">
      <c r="A15" t="s">
        <v>18</v>
      </c>
      <c r="C15">
        <f>C11-D11</f>
        <v>8</v>
      </c>
    </row>
    <row r="18" spans="1:9" ht="18.75" x14ac:dyDescent="0.3">
      <c r="A18" s="15" t="s">
        <v>0</v>
      </c>
      <c r="B18" s="15" t="s">
        <v>55</v>
      </c>
      <c r="C18" s="95" t="s">
        <v>43</v>
      </c>
      <c r="D18" s="95" t="s">
        <v>46</v>
      </c>
      <c r="E18" s="95" t="s">
        <v>47</v>
      </c>
      <c r="F18" s="96" t="s">
        <v>48</v>
      </c>
      <c r="G18" s="96" t="s">
        <v>32</v>
      </c>
      <c r="H18" s="96" t="s">
        <v>33</v>
      </c>
      <c r="I18" s="96" t="s">
        <v>34</v>
      </c>
    </row>
    <row r="19" spans="1:9" ht="15.75" x14ac:dyDescent="0.25">
      <c r="A19" s="16" t="s">
        <v>15</v>
      </c>
      <c r="B19" s="16">
        <v>0</v>
      </c>
      <c r="C19" s="69">
        <v>0</v>
      </c>
      <c r="D19" s="69">
        <v>4</v>
      </c>
      <c r="E19" s="69">
        <v>3</v>
      </c>
      <c r="F19" s="90">
        <v>1</v>
      </c>
      <c r="G19" s="90">
        <v>1</v>
      </c>
      <c r="H19" s="90">
        <v>2</v>
      </c>
      <c r="I19" s="90">
        <v>2</v>
      </c>
    </row>
    <row r="20" spans="1:9" ht="15.75" x14ac:dyDescent="0.25">
      <c r="A20" s="16" t="s">
        <v>2</v>
      </c>
      <c r="B20" s="16">
        <v>1</v>
      </c>
      <c r="C20" s="69">
        <v>0</v>
      </c>
      <c r="D20" s="69">
        <v>4</v>
      </c>
      <c r="E20" s="69">
        <v>1</v>
      </c>
      <c r="F20" s="90">
        <v>0</v>
      </c>
      <c r="G20" s="90">
        <v>1</v>
      </c>
      <c r="H20" s="90">
        <v>1</v>
      </c>
      <c r="I20" s="90">
        <v>0</v>
      </c>
    </row>
    <row r="21" spans="1:9" ht="15.75" x14ac:dyDescent="0.25">
      <c r="A21" s="16" t="s">
        <v>3</v>
      </c>
      <c r="B21" s="16">
        <v>0</v>
      </c>
      <c r="C21" s="69">
        <v>3</v>
      </c>
      <c r="D21" s="69">
        <v>2</v>
      </c>
      <c r="E21" s="69">
        <v>2</v>
      </c>
      <c r="F21" s="90">
        <v>1</v>
      </c>
      <c r="G21" s="90">
        <v>1</v>
      </c>
      <c r="H21" s="90">
        <v>0</v>
      </c>
      <c r="I21" s="90">
        <v>0</v>
      </c>
    </row>
    <row r="22" spans="1:9" ht="15.75" x14ac:dyDescent="0.25">
      <c r="A22" s="16" t="s">
        <v>4</v>
      </c>
      <c r="B22" s="16">
        <v>2</v>
      </c>
      <c r="C22" s="69">
        <v>4</v>
      </c>
      <c r="D22" s="69">
        <v>4</v>
      </c>
      <c r="E22" s="69">
        <v>3</v>
      </c>
      <c r="F22" s="90">
        <v>4</v>
      </c>
      <c r="G22" s="90">
        <v>0</v>
      </c>
      <c r="H22" s="90">
        <v>0</v>
      </c>
      <c r="I22" s="90">
        <v>0</v>
      </c>
    </row>
    <row r="23" spans="1:9" ht="15.75" x14ac:dyDescent="0.25">
      <c r="A23" s="16" t="s">
        <v>5</v>
      </c>
      <c r="B23" s="16">
        <v>2</v>
      </c>
      <c r="C23" s="69">
        <v>5</v>
      </c>
      <c r="D23" s="69">
        <v>5</v>
      </c>
      <c r="E23" s="69">
        <v>0</v>
      </c>
      <c r="F23" s="90">
        <v>0</v>
      </c>
      <c r="G23" s="90">
        <v>0</v>
      </c>
      <c r="H23" s="90">
        <v>0</v>
      </c>
      <c r="I23" s="90">
        <v>0</v>
      </c>
    </row>
    <row r="24" spans="1:9" ht="15.75" x14ac:dyDescent="0.25">
      <c r="A24" s="16" t="s">
        <v>6</v>
      </c>
      <c r="B24" s="16">
        <v>0</v>
      </c>
      <c r="C24" s="70">
        <v>5</v>
      </c>
      <c r="D24" s="70">
        <v>1</v>
      </c>
      <c r="E24" s="70">
        <v>2</v>
      </c>
      <c r="F24" s="90">
        <v>0</v>
      </c>
      <c r="G24" s="90">
        <v>0</v>
      </c>
      <c r="H24" s="90">
        <v>0</v>
      </c>
      <c r="I24" s="90">
        <v>0</v>
      </c>
    </row>
    <row r="25" spans="1:9" ht="15.75" x14ac:dyDescent="0.25">
      <c r="A25" s="16" t="s">
        <v>7</v>
      </c>
      <c r="B25" s="16">
        <v>3</v>
      </c>
      <c r="C25" s="69">
        <v>2</v>
      </c>
      <c r="D25" s="69">
        <v>2</v>
      </c>
      <c r="E25" s="69">
        <v>0</v>
      </c>
      <c r="F25" s="90">
        <v>0</v>
      </c>
      <c r="G25" s="90">
        <v>0</v>
      </c>
      <c r="H25" s="90">
        <v>0</v>
      </c>
      <c r="I25" s="90">
        <v>0</v>
      </c>
    </row>
    <row r="26" spans="1:9" ht="18.75" x14ac:dyDescent="0.3">
      <c r="A26" s="55" t="s">
        <v>35</v>
      </c>
      <c r="B26" s="55"/>
      <c r="C26" s="69">
        <f t="shared" ref="C26:I26" si="1">SUM(C19:C25)</f>
        <v>19</v>
      </c>
      <c r="D26" s="69">
        <f t="shared" si="1"/>
        <v>22</v>
      </c>
      <c r="E26" s="69">
        <f t="shared" si="1"/>
        <v>11</v>
      </c>
      <c r="F26" s="69">
        <f t="shared" si="1"/>
        <v>6</v>
      </c>
      <c r="G26" s="69">
        <f t="shared" si="1"/>
        <v>3</v>
      </c>
      <c r="H26" s="69">
        <f t="shared" si="1"/>
        <v>3</v>
      </c>
      <c r="I26" s="69">
        <f t="shared" si="1"/>
        <v>2</v>
      </c>
    </row>
    <row r="27" spans="1:9" x14ac:dyDescent="0.25">
      <c r="C27">
        <f>C26*100/C11</f>
        <v>25.675675675675677</v>
      </c>
      <c r="D27">
        <f>D26*100/C11</f>
        <v>29.72972972972973</v>
      </c>
      <c r="E27">
        <f>E26*100/C11</f>
        <v>14.864864864864865</v>
      </c>
      <c r="F27">
        <f>F26*100/C11</f>
        <v>8.1081081081081088</v>
      </c>
      <c r="G27">
        <f>G26*100/C11</f>
        <v>4.0540540540540544</v>
      </c>
      <c r="H27">
        <f>H26*100/C11</f>
        <v>4.0540540540540544</v>
      </c>
      <c r="I27">
        <f>I26*100/C11</f>
        <v>2.7027027027027026</v>
      </c>
    </row>
    <row r="28" spans="1:9" x14ac:dyDescent="0.25">
      <c r="F28" s="97"/>
      <c r="G28" s="97"/>
      <c r="H28" s="97"/>
      <c r="I28" s="97"/>
    </row>
  </sheetData>
  <mergeCells count="1">
    <mergeCell ref="A1:E1"/>
  </mergeCells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8"/>
  <sheetViews>
    <sheetView tabSelected="1" workbookViewId="0">
      <selection activeCell="F7" sqref="F7"/>
    </sheetView>
  </sheetViews>
  <sheetFormatPr defaultRowHeight="15" x14ac:dyDescent="0.25"/>
  <cols>
    <col min="1" max="1" width="19.5703125" customWidth="1"/>
    <col min="2" max="2" width="11" customWidth="1"/>
    <col min="3" max="3" width="11.42578125" customWidth="1"/>
    <col min="5" max="5" width="9.5703125" bestFit="1" customWidth="1"/>
  </cols>
  <sheetData>
    <row r="1" spans="1:8" ht="15.75" x14ac:dyDescent="0.25">
      <c r="A1" s="156" t="s">
        <v>30</v>
      </c>
      <c r="B1" s="156"/>
      <c r="C1" s="51"/>
      <c r="D1" s="13"/>
      <c r="E1" s="13"/>
      <c r="F1" s="13"/>
      <c r="G1" s="13"/>
      <c r="H1" s="50"/>
    </row>
    <row r="2" spans="1:8" ht="15.75" x14ac:dyDescent="0.25">
      <c r="A2" s="108" t="s">
        <v>12</v>
      </c>
      <c r="B2" s="108"/>
      <c r="C2" s="108">
        <v>32</v>
      </c>
      <c r="D2" s="14"/>
      <c r="E2" s="14"/>
      <c r="F2" s="14"/>
      <c r="G2" s="14"/>
      <c r="H2" s="14"/>
    </row>
    <row r="3" spans="1:8" ht="78.75" x14ac:dyDescent="0.25">
      <c r="A3" s="15" t="s">
        <v>0</v>
      </c>
      <c r="B3" s="31" t="s">
        <v>1</v>
      </c>
      <c r="C3" s="31" t="s">
        <v>22</v>
      </c>
      <c r="D3" s="31" t="s">
        <v>21</v>
      </c>
      <c r="E3" s="31" t="s">
        <v>20</v>
      </c>
      <c r="F3" s="31" t="s">
        <v>13</v>
      </c>
      <c r="G3" s="31" t="s">
        <v>14</v>
      </c>
      <c r="H3" s="31" t="s">
        <v>19</v>
      </c>
    </row>
    <row r="4" spans="1:8" ht="15.75" x14ac:dyDescent="0.25">
      <c r="A4" s="16" t="s">
        <v>15</v>
      </c>
      <c r="B4" s="16">
        <v>2</v>
      </c>
      <c r="C4" s="17">
        <v>2</v>
      </c>
      <c r="D4" s="17">
        <v>2</v>
      </c>
      <c r="E4" s="18">
        <f>D4/C4</f>
        <v>1</v>
      </c>
      <c r="F4" s="17">
        <v>67</v>
      </c>
      <c r="G4" s="17">
        <v>47</v>
      </c>
      <c r="H4" s="19">
        <v>57</v>
      </c>
    </row>
    <row r="5" spans="1:8" ht="15.75" x14ac:dyDescent="0.25">
      <c r="A5" s="16" t="s">
        <v>2</v>
      </c>
      <c r="B5" s="16">
        <v>3</v>
      </c>
      <c r="C5" s="17">
        <v>3</v>
      </c>
      <c r="D5" s="17">
        <v>3</v>
      </c>
      <c r="E5" s="18">
        <f t="shared" ref="E5:E10" si="0">D5/C5</f>
        <v>1</v>
      </c>
      <c r="F5" s="17">
        <v>48</v>
      </c>
      <c r="G5" s="17">
        <v>42</v>
      </c>
      <c r="H5" s="19">
        <v>46</v>
      </c>
    </row>
    <row r="6" spans="1:8" ht="15.75" x14ac:dyDescent="0.25">
      <c r="A6" s="16" t="s">
        <v>3</v>
      </c>
      <c r="B6" s="16">
        <v>3</v>
      </c>
      <c r="C6" s="17">
        <v>3</v>
      </c>
      <c r="D6" s="17">
        <v>3</v>
      </c>
      <c r="E6" s="18">
        <f t="shared" si="0"/>
        <v>1</v>
      </c>
      <c r="F6" s="17">
        <v>47</v>
      </c>
      <c r="G6" s="17">
        <v>32</v>
      </c>
      <c r="H6" s="19">
        <v>40</v>
      </c>
    </row>
    <row r="7" spans="1:8" ht="15.75" x14ac:dyDescent="0.25">
      <c r="A7" s="16" t="s">
        <v>4</v>
      </c>
      <c r="B7" s="16">
        <v>5</v>
      </c>
      <c r="C7" s="17">
        <v>5</v>
      </c>
      <c r="D7" s="17">
        <v>5</v>
      </c>
      <c r="E7" s="18">
        <f t="shared" si="0"/>
        <v>1</v>
      </c>
      <c r="F7" s="17">
        <v>72</v>
      </c>
      <c r="G7" s="17">
        <v>36</v>
      </c>
      <c r="H7" s="19">
        <v>61</v>
      </c>
    </row>
    <row r="8" spans="1:8" ht="15.75" x14ac:dyDescent="0.25">
      <c r="A8" s="16" t="s">
        <v>5</v>
      </c>
      <c r="B8" s="16">
        <v>5</v>
      </c>
      <c r="C8" s="17">
        <v>5</v>
      </c>
      <c r="D8" s="17">
        <v>3</v>
      </c>
      <c r="E8" s="18">
        <f t="shared" si="0"/>
        <v>0.6</v>
      </c>
      <c r="F8" s="17">
        <v>38</v>
      </c>
      <c r="G8" s="17">
        <v>15</v>
      </c>
      <c r="H8" s="19">
        <v>36</v>
      </c>
    </row>
    <row r="9" spans="1:8" ht="15.75" x14ac:dyDescent="0.25">
      <c r="A9" s="16" t="s">
        <v>6</v>
      </c>
      <c r="B9" s="119">
        <v>4</v>
      </c>
      <c r="C9" s="119">
        <v>3</v>
      </c>
      <c r="D9" s="119">
        <v>3</v>
      </c>
      <c r="E9" s="120">
        <f t="shared" si="0"/>
        <v>1</v>
      </c>
      <c r="F9" s="119">
        <v>58</v>
      </c>
      <c r="G9" s="119">
        <v>38</v>
      </c>
      <c r="H9" s="141">
        <v>49</v>
      </c>
    </row>
    <row r="10" spans="1:8" ht="15.75" x14ac:dyDescent="0.25">
      <c r="A10" s="16" t="s">
        <v>7</v>
      </c>
      <c r="B10" s="143">
        <v>0</v>
      </c>
      <c r="C10" s="144"/>
      <c r="D10" s="144"/>
      <c r="E10" s="145" t="e">
        <f t="shared" si="0"/>
        <v>#DIV/0!</v>
      </c>
      <c r="F10" s="144"/>
      <c r="G10" s="144"/>
      <c r="H10" s="146"/>
    </row>
    <row r="11" spans="1:8" ht="15.75" x14ac:dyDescent="0.25">
      <c r="A11" s="20" t="s">
        <v>16</v>
      </c>
      <c r="B11" s="1">
        <f>SUM(B4:B10)</f>
        <v>22</v>
      </c>
      <c r="C11" s="1">
        <f>SUM(C4:C10)</f>
        <v>21</v>
      </c>
      <c r="D11" s="1">
        <f>SUM(D4:D10)</f>
        <v>19</v>
      </c>
      <c r="E11" s="42">
        <f>D11/C11</f>
        <v>0.90476190476190477</v>
      </c>
      <c r="F11" s="1">
        <f>MAX(F4:F10)</f>
        <v>72</v>
      </c>
      <c r="G11" s="1">
        <f>MIN(G4:G10)</f>
        <v>15</v>
      </c>
      <c r="H11" s="52">
        <f>AVERAGE(H4:H10)</f>
        <v>48.166666666666664</v>
      </c>
    </row>
    <row r="12" spans="1:8" ht="15.75" x14ac:dyDescent="0.25">
      <c r="A12" s="27" t="s">
        <v>17</v>
      </c>
      <c r="B12" s="113">
        <v>1910</v>
      </c>
      <c r="C12" s="114">
        <v>1725</v>
      </c>
      <c r="D12" s="114">
        <v>1530</v>
      </c>
      <c r="E12" s="115">
        <f>D12/C12</f>
        <v>0.88695652173913042</v>
      </c>
      <c r="F12" s="114">
        <v>100</v>
      </c>
      <c r="G12" s="114"/>
      <c r="H12" s="114"/>
    </row>
    <row r="13" spans="1:8" ht="15.75" x14ac:dyDescent="0.25">
      <c r="A13" s="102" t="s">
        <v>9</v>
      </c>
      <c r="B13" s="24">
        <v>2</v>
      </c>
      <c r="C13" s="24">
        <v>2</v>
      </c>
      <c r="D13" s="24">
        <v>1</v>
      </c>
      <c r="E13" s="111">
        <f>D13/C13</f>
        <v>0.5</v>
      </c>
      <c r="F13" s="26">
        <v>60</v>
      </c>
      <c r="G13" s="26">
        <v>15</v>
      </c>
      <c r="H13" s="26">
        <f>AVERAGE(F13:G13)</f>
        <v>37.5</v>
      </c>
    </row>
    <row r="14" spans="1:8" ht="15.75" x14ac:dyDescent="0.25">
      <c r="A14" s="103" t="s">
        <v>10</v>
      </c>
      <c r="B14" s="74">
        <v>2</v>
      </c>
      <c r="C14" s="74">
        <v>2</v>
      </c>
      <c r="D14" s="74">
        <v>2</v>
      </c>
      <c r="E14" s="75"/>
      <c r="F14" s="74">
        <v>67</v>
      </c>
      <c r="G14" s="74">
        <v>37</v>
      </c>
      <c r="H14" s="76">
        <v>52</v>
      </c>
    </row>
    <row r="16" spans="1:8" x14ac:dyDescent="0.25">
      <c r="A16" t="s">
        <v>31</v>
      </c>
      <c r="C16">
        <f>C11-D11</f>
        <v>2</v>
      </c>
    </row>
    <row r="19" spans="1:8" ht="15.75" x14ac:dyDescent="0.25">
      <c r="A19" s="15" t="s">
        <v>0</v>
      </c>
      <c r="B19" s="69" t="s">
        <v>56</v>
      </c>
      <c r="C19" s="69" t="s">
        <v>57</v>
      </c>
      <c r="D19" s="69" t="s">
        <v>46</v>
      </c>
      <c r="E19" s="70" t="s">
        <v>47</v>
      </c>
      <c r="F19" s="70" t="s">
        <v>48</v>
      </c>
      <c r="G19" s="70" t="s">
        <v>32</v>
      </c>
      <c r="H19" s="70" t="s">
        <v>33</v>
      </c>
    </row>
    <row r="20" spans="1:8" ht="15.75" x14ac:dyDescent="0.25">
      <c r="A20" s="16" t="s">
        <v>15</v>
      </c>
      <c r="B20" s="70">
        <v>0</v>
      </c>
      <c r="C20" s="70">
        <v>0</v>
      </c>
      <c r="D20" s="70">
        <v>1</v>
      </c>
      <c r="E20" s="70">
        <v>0</v>
      </c>
      <c r="F20" s="70">
        <v>1</v>
      </c>
      <c r="G20" s="70">
        <v>0</v>
      </c>
      <c r="H20" s="70">
        <v>0</v>
      </c>
    </row>
    <row r="21" spans="1:8" ht="15.75" x14ac:dyDescent="0.25">
      <c r="A21" s="16" t="s">
        <v>2</v>
      </c>
      <c r="B21" s="70">
        <v>0</v>
      </c>
      <c r="C21" s="70">
        <v>0</v>
      </c>
      <c r="D21" s="70">
        <v>3</v>
      </c>
      <c r="E21" s="70">
        <v>0</v>
      </c>
      <c r="F21" s="70">
        <v>0</v>
      </c>
      <c r="G21" s="70">
        <v>0</v>
      </c>
      <c r="H21" s="70">
        <v>0</v>
      </c>
    </row>
    <row r="22" spans="1:8" ht="15.75" x14ac:dyDescent="0.25">
      <c r="A22" s="16" t="s">
        <v>3</v>
      </c>
      <c r="B22" s="70">
        <v>0</v>
      </c>
      <c r="C22" s="70">
        <v>2</v>
      </c>
      <c r="D22" s="70">
        <v>1</v>
      </c>
      <c r="E22" s="70">
        <v>0</v>
      </c>
      <c r="F22" s="70">
        <v>0</v>
      </c>
      <c r="G22" s="70">
        <v>0</v>
      </c>
      <c r="H22" s="70">
        <v>0</v>
      </c>
    </row>
    <row r="23" spans="1:8" ht="15.75" x14ac:dyDescent="0.25">
      <c r="A23" s="16" t="s">
        <v>4</v>
      </c>
      <c r="B23" s="70">
        <v>1</v>
      </c>
      <c r="C23" s="70">
        <v>0</v>
      </c>
      <c r="D23" s="70">
        <v>0</v>
      </c>
      <c r="E23" s="70">
        <v>0</v>
      </c>
      <c r="F23" s="70">
        <v>3</v>
      </c>
      <c r="G23" s="70">
        <v>1</v>
      </c>
      <c r="H23" s="70">
        <v>0</v>
      </c>
    </row>
    <row r="24" spans="1:8" ht="15.75" x14ac:dyDescent="0.25">
      <c r="A24" s="16" t="s">
        <v>5</v>
      </c>
      <c r="B24" s="70">
        <v>2</v>
      </c>
      <c r="C24" s="70">
        <v>0</v>
      </c>
      <c r="D24" s="70">
        <v>2</v>
      </c>
      <c r="E24" s="70">
        <v>1</v>
      </c>
      <c r="F24" s="70">
        <v>0</v>
      </c>
      <c r="G24" s="70">
        <v>0</v>
      </c>
      <c r="H24" s="70">
        <v>0</v>
      </c>
    </row>
    <row r="25" spans="1:8" ht="15.75" x14ac:dyDescent="0.25">
      <c r="A25" s="16" t="s">
        <v>6</v>
      </c>
      <c r="B25" s="142">
        <v>0</v>
      </c>
      <c r="C25" s="142">
        <v>1</v>
      </c>
      <c r="D25" s="142">
        <v>0</v>
      </c>
      <c r="E25" s="142">
        <v>2</v>
      </c>
      <c r="F25" s="142">
        <v>0</v>
      </c>
      <c r="G25" s="142">
        <v>0</v>
      </c>
      <c r="H25" s="142">
        <v>0</v>
      </c>
    </row>
    <row r="26" spans="1:8" ht="15.75" x14ac:dyDescent="0.25">
      <c r="A26" s="16" t="s">
        <v>7</v>
      </c>
      <c r="B26" s="147"/>
      <c r="C26" s="147"/>
      <c r="D26" s="147"/>
      <c r="E26" s="147"/>
      <c r="F26" s="147"/>
      <c r="G26" s="147"/>
      <c r="H26" s="147"/>
    </row>
    <row r="27" spans="1:8" ht="18.75" x14ac:dyDescent="0.3">
      <c r="A27" s="55" t="s">
        <v>35</v>
      </c>
      <c r="B27" s="70">
        <f t="shared" ref="B27:H27" si="1">SUM(B20:B26)</f>
        <v>3</v>
      </c>
      <c r="C27" s="70">
        <f t="shared" si="1"/>
        <v>3</v>
      </c>
      <c r="D27" s="70">
        <f t="shared" si="1"/>
        <v>7</v>
      </c>
      <c r="E27" s="70">
        <f t="shared" si="1"/>
        <v>3</v>
      </c>
      <c r="F27" s="70">
        <f t="shared" si="1"/>
        <v>4</v>
      </c>
      <c r="G27" s="70">
        <f t="shared" si="1"/>
        <v>1</v>
      </c>
      <c r="H27" s="70">
        <f t="shared" si="1"/>
        <v>0</v>
      </c>
    </row>
    <row r="28" spans="1:8" x14ac:dyDescent="0.25">
      <c r="B28">
        <f>B27*100/C11</f>
        <v>14.285714285714286</v>
      </c>
      <c r="C28">
        <f>C27*100/C11</f>
        <v>14.285714285714286</v>
      </c>
      <c r="D28">
        <f>D27*100/C11</f>
        <v>33.333333333333336</v>
      </c>
      <c r="E28">
        <f>E27*100/C11</f>
        <v>14.285714285714286</v>
      </c>
      <c r="F28">
        <f>F27*100/C11</f>
        <v>19.047619047619047</v>
      </c>
      <c r="G28">
        <f>G27*100/C11</f>
        <v>4.7619047619047619</v>
      </c>
      <c r="H28">
        <f>H27*100/C11</f>
        <v>0</v>
      </c>
    </row>
  </sheetData>
  <mergeCells count="1">
    <mergeCell ref="A1:B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8"/>
  <sheetViews>
    <sheetView zoomScale="130" zoomScaleNormal="130" workbookViewId="0">
      <selection activeCell="E5" sqref="E5"/>
    </sheetView>
  </sheetViews>
  <sheetFormatPr defaultRowHeight="15" x14ac:dyDescent="0.25"/>
  <cols>
    <col min="1" max="1" width="17" bestFit="1" customWidth="1"/>
    <col min="3" max="3" width="11.140625" customWidth="1"/>
  </cols>
  <sheetData>
    <row r="1" spans="1:8" ht="15.75" x14ac:dyDescent="0.25">
      <c r="A1" s="156" t="s">
        <v>29</v>
      </c>
      <c r="B1" s="156"/>
      <c r="C1" s="50"/>
      <c r="D1" s="13"/>
      <c r="E1" s="13"/>
      <c r="F1" s="13"/>
      <c r="G1" s="13"/>
      <c r="H1" s="50"/>
    </row>
    <row r="2" spans="1:8" ht="15.75" x14ac:dyDescent="0.25">
      <c r="A2" s="108" t="s">
        <v>12</v>
      </c>
      <c r="B2" s="108"/>
      <c r="C2" s="108">
        <v>36</v>
      </c>
      <c r="D2" s="14"/>
      <c r="E2" s="14"/>
      <c r="F2" s="14"/>
      <c r="G2" s="14"/>
      <c r="H2" s="14"/>
    </row>
    <row r="3" spans="1:8" ht="78.75" x14ac:dyDescent="0.25">
      <c r="A3" s="15" t="s">
        <v>0</v>
      </c>
      <c r="B3" s="31" t="s">
        <v>1</v>
      </c>
      <c r="C3" s="31" t="s">
        <v>22</v>
      </c>
      <c r="D3" s="31" t="s">
        <v>21</v>
      </c>
      <c r="E3" s="31" t="s">
        <v>20</v>
      </c>
      <c r="F3" s="31" t="s">
        <v>13</v>
      </c>
      <c r="G3" s="31" t="s">
        <v>14</v>
      </c>
      <c r="H3" s="31" t="s">
        <v>19</v>
      </c>
    </row>
    <row r="4" spans="1:8" ht="15.75" x14ac:dyDescent="0.25">
      <c r="A4" s="16" t="s">
        <v>15</v>
      </c>
      <c r="B4" s="16">
        <v>7</v>
      </c>
      <c r="C4" s="17">
        <v>7</v>
      </c>
      <c r="D4" s="17">
        <v>6</v>
      </c>
      <c r="E4" s="18">
        <f t="shared" ref="E4:E10" si="0">D4/C4</f>
        <v>0.8571428571428571</v>
      </c>
      <c r="F4" s="17">
        <v>87</v>
      </c>
      <c r="G4" s="17">
        <v>18</v>
      </c>
      <c r="H4" s="19">
        <v>62</v>
      </c>
    </row>
    <row r="5" spans="1:8" ht="15.75" x14ac:dyDescent="0.25">
      <c r="A5" s="16" t="s">
        <v>2</v>
      </c>
      <c r="B5" s="16">
        <v>3</v>
      </c>
      <c r="C5" s="17">
        <v>3</v>
      </c>
      <c r="D5" s="17">
        <v>3</v>
      </c>
      <c r="E5" s="18">
        <f t="shared" si="0"/>
        <v>1</v>
      </c>
      <c r="F5" s="17">
        <v>65</v>
      </c>
      <c r="G5" s="17">
        <v>49</v>
      </c>
      <c r="H5" s="19">
        <v>60.66</v>
      </c>
    </row>
    <row r="6" spans="1:8" ht="15.75" x14ac:dyDescent="0.25">
      <c r="A6" s="16" t="s">
        <v>3</v>
      </c>
      <c r="B6" s="16">
        <v>4</v>
      </c>
      <c r="C6" s="17">
        <v>4</v>
      </c>
      <c r="D6" s="17">
        <v>1</v>
      </c>
      <c r="E6" s="18">
        <f t="shared" si="0"/>
        <v>0.25</v>
      </c>
      <c r="F6" s="17">
        <v>68</v>
      </c>
      <c r="G6" s="17">
        <v>12</v>
      </c>
      <c r="H6" s="19">
        <v>34</v>
      </c>
    </row>
    <row r="7" spans="1:8" ht="15.75" x14ac:dyDescent="0.25">
      <c r="A7" s="16" t="s">
        <v>4</v>
      </c>
      <c r="B7" s="16">
        <v>4</v>
      </c>
      <c r="C7" s="17">
        <v>4</v>
      </c>
      <c r="D7" s="17">
        <v>2</v>
      </c>
      <c r="E7" s="18">
        <f t="shared" si="0"/>
        <v>0.5</v>
      </c>
      <c r="F7" s="17">
        <v>47</v>
      </c>
      <c r="G7" s="17">
        <v>27</v>
      </c>
      <c r="H7" s="19">
        <v>38</v>
      </c>
    </row>
    <row r="8" spans="1:8" ht="15.75" x14ac:dyDescent="0.25">
      <c r="A8" s="16" t="s">
        <v>5</v>
      </c>
      <c r="B8" s="16">
        <v>2</v>
      </c>
      <c r="C8" s="17">
        <v>2</v>
      </c>
      <c r="D8" s="17">
        <v>1</v>
      </c>
      <c r="E8" s="18">
        <f t="shared" si="0"/>
        <v>0.5</v>
      </c>
      <c r="F8" s="17">
        <v>59</v>
      </c>
      <c r="G8" s="17">
        <v>21</v>
      </c>
      <c r="H8" s="19">
        <v>40</v>
      </c>
    </row>
    <row r="9" spans="1:8" ht="15.75" x14ac:dyDescent="0.25">
      <c r="A9" s="16" t="s">
        <v>6</v>
      </c>
      <c r="B9" s="119">
        <v>1</v>
      </c>
      <c r="C9" s="119">
        <v>1</v>
      </c>
      <c r="D9" s="119">
        <v>0</v>
      </c>
      <c r="E9" s="120">
        <f t="shared" si="0"/>
        <v>0</v>
      </c>
      <c r="F9" s="119">
        <v>33</v>
      </c>
      <c r="G9" s="119">
        <v>33</v>
      </c>
      <c r="H9" s="141">
        <v>33</v>
      </c>
    </row>
    <row r="10" spans="1:8" ht="15.75" x14ac:dyDescent="0.25">
      <c r="A10" s="16" t="s">
        <v>7</v>
      </c>
      <c r="B10" s="38">
        <v>1</v>
      </c>
      <c r="C10" s="17">
        <v>1</v>
      </c>
      <c r="D10" s="17">
        <v>0</v>
      </c>
      <c r="E10" s="18">
        <f t="shared" si="0"/>
        <v>0</v>
      </c>
      <c r="F10" s="17">
        <v>27</v>
      </c>
      <c r="G10" s="17">
        <v>27</v>
      </c>
      <c r="H10" s="19">
        <v>27</v>
      </c>
    </row>
    <row r="11" spans="1:8" ht="15.75" x14ac:dyDescent="0.25">
      <c r="A11" s="20" t="s">
        <v>16</v>
      </c>
      <c r="B11" s="1">
        <f>SUM(B4:B10)</f>
        <v>22</v>
      </c>
      <c r="C11" s="1">
        <f>SUM(C4:C10)</f>
        <v>22</v>
      </c>
      <c r="D11" s="1">
        <f>SUM(D4:D10)</f>
        <v>13</v>
      </c>
      <c r="E11" s="42">
        <f>D11/C11</f>
        <v>0.59090909090909094</v>
      </c>
      <c r="F11" s="1">
        <f>MAX(F4:F10)</f>
        <v>87</v>
      </c>
      <c r="G11" s="1">
        <f>MIN(G4:G10)</f>
        <v>12</v>
      </c>
      <c r="H11" s="52">
        <f>AVERAGE(H4:H10)</f>
        <v>42.094285714285711</v>
      </c>
    </row>
    <row r="12" spans="1:8" ht="15.75" x14ac:dyDescent="0.25">
      <c r="A12" s="27" t="s">
        <v>17</v>
      </c>
      <c r="B12" s="27"/>
      <c r="C12" s="28"/>
      <c r="D12" s="28"/>
      <c r="E12" s="29" t="e">
        <f>D12/C12</f>
        <v>#DIV/0!</v>
      </c>
      <c r="F12" s="28">
        <v>100</v>
      </c>
      <c r="G12" s="28">
        <v>0</v>
      </c>
      <c r="H12" s="28">
        <v>49.06</v>
      </c>
    </row>
    <row r="13" spans="1:8" ht="15.75" x14ac:dyDescent="0.25">
      <c r="A13" s="100" t="s">
        <v>9</v>
      </c>
      <c r="B13" s="39">
        <v>2</v>
      </c>
      <c r="C13" s="39">
        <v>1</v>
      </c>
      <c r="D13" s="39">
        <v>0</v>
      </c>
      <c r="E13" s="40">
        <f>D13/C13</f>
        <v>0</v>
      </c>
      <c r="F13" s="39">
        <v>24</v>
      </c>
      <c r="G13" s="39">
        <v>24</v>
      </c>
      <c r="H13" s="39">
        <v>24</v>
      </c>
    </row>
    <row r="14" spans="1:8" ht="15.75" x14ac:dyDescent="0.25">
      <c r="A14" s="47" t="s">
        <v>10</v>
      </c>
      <c r="B14" s="39">
        <v>1</v>
      </c>
      <c r="C14" s="39">
        <v>1</v>
      </c>
      <c r="D14" s="39">
        <v>0</v>
      </c>
      <c r="E14" s="40">
        <f>D14/C14</f>
        <v>0</v>
      </c>
      <c r="F14" s="39">
        <v>33</v>
      </c>
      <c r="G14" s="39">
        <v>33</v>
      </c>
      <c r="H14" s="39">
        <v>33</v>
      </c>
    </row>
    <row r="15" spans="1:8" ht="15.75" x14ac:dyDescent="0.25">
      <c r="A15" s="14" t="s">
        <v>18</v>
      </c>
      <c r="B15" s="14"/>
      <c r="C15" s="14">
        <f>C11-D11</f>
        <v>9</v>
      </c>
    </row>
    <row r="19" spans="1:8" ht="18.75" x14ac:dyDescent="0.3">
      <c r="A19" s="63" t="s">
        <v>0</v>
      </c>
      <c r="B19" s="148" t="s">
        <v>55</v>
      </c>
      <c r="C19" s="57" t="s">
        <v>43</v>
      </c>
      <c r="D19" s="57" t="s">
        <v>46</v>
      </c>
      <c r="E19" s="57" t="s">
        <v>47</v>
      </c>
      <c r="F19" s="57" t="s">
        <v>48</v>
      </c>
      <c r="G19" s="57" t="s">
        <v>32</v>
      </c>
      <c r="H19" s="57" t="s">
        <v>33</v>
      </c>
    </row>
    <row r="20" spans="1:8" ht="15.75" x14ac:dyDescent="0.25">
      <c r="A20" s="17" t="s">
        <v>15</v>
      </c>
      <c r="B20" s="70">
        <v>1</v>
      </c>
      <c r="C20" s="70">
        <v>0</v>
      </c>
      <c r="D20" s="70">
        <v>1</v>
      </c>
      <c r="E20" s="72">
        <v>1</v>
      </c>
      <c r="F20" s="72">
        <v>2</v>
      </c>
      <c r="G20" s="72">
        <v>1</v>
      </c>
      <c r="H20" s="72">
        <v>2</v>
      </c>
    </row>
    <row r="21" spans="1:8" ht="15.75" x14ac:dyDescent="0.25">
      <c r="A21" s="17" t="s">
        <v>2</v>
      </c>
      <c r="B21" s="70">
        <v>0</v>
      </c>
      <c r="C21" s="70">
        <v>0</v>
      </c>
      <c r="D21" s="70">
        <v>1</v>
      </c>
      <c r="E21" s="72">
        <v>0</v>
      </c>
      <c r="F21" s="72">
        <v>1</v>
      </c>
      <c r="G21" s="72">
        <v>0</v>
      </c>
      <c r="H21" s="72">
        <v>0</v>
      </c>
    </row>
    <row r="22" spans="1:8" ht="15.75" x14ac:dyDescent="0.25">
      <c r="A22" s="17" t="s">
        <v>3</v>
      </c>
      <c r="B22" s="70">
        <v>3</v>
      </c>
      <c r="C22" s="70">
        <v>0</v>
      </c>
      <c r="D22" s="70">
        <v>0</v>
      </c>
      <c r="E22" s="70">
        <v>0</v>
      </c>
      <c r="F22" s="70">
        <v>1</v>
      </c>
      <c r="G22" s="70">
        <v>0</v>
      </c>
      <c r="H22" s="70">
        <v>0</v>
      </c>
    </row>
    <row r="23" spans="1:8" ht="15.75" x14ac:dyDescent="0.25">
      <c r="A23" s="17" t="s">
        <v>4</v>
      </c>
      <c r="B23" s="70">
        <v>2</v>
      </c>
      <c r="C23" s="70">
        <v>0</v>
      </c>
      <c r="D23" s="70">
        <v>2</v>
      </c>
      <c r="E23" s="70">
        <v>0</v>
      </c>
      <c r="F23" s="70">
        <v>0</v>
      </c>
      <c r="G23" s="70">
        <v>0</v>
      </c>
      <c r="H23" s="70">
        <v>0</v>
      </c>
    </row>
    <row r="24" spans="1:8" ht="15.75" x14ac:dyDescent="0.25">
      <c r="A24" s="17" t="s">
        <v>5</v>
      </c>
      <c r="B24" s="70">
        <v>1</v>
      </c>
      <c r="C24" s="70">
        <v>0</v>
      </c>
      <c r="D24" s="70">
        <v>0</v>
      </c>
      <c r="E24" s="70">
        <v>1</v>
      </c>
      <c r="F24" s="70">
        <v>0</v>
      </c>
      <c r="G24" s="70">
        <v>0</v>
      </c>
      <c r="H24" s="70">
        <v>0</v>
      </c>
    </row>
    <row r="25" spans="1:8" ht="15.75" x14ac:dyDescent="0.25">
      <c r="A25" s="17" t="s">
        <v>6</v>
      </c>
      <c r="B25" s="142">
        <v>1</v>
      </c>
      <c r="C25" s="142">
        <v>0</v>
      </c>
      <c r="D25" s="142">
        <v>0</v>
      </c>
      <c r="E25" s="149">
        <v>0</v>
      </c>
      <c r="F25" s="142">
        <v>0</v>
      </c>
      <c r="G25" s="142">
        <v>0</v>
      </c>
      <c r="H25" s="142">
        <v>0</v>
      </c>
    </row>
    <row r="26" spans="1:8" ht="15.75" x14ac:dyDescent="0.25">
      <c r="A26" s="17" t="s">
        <v>7</v>
      </c>
      <c r="B26" s="70">
        <v>1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</row>
    <row r="27" spans="1:8" ht="18.75" x14ac:dyDescent="0.3">
      <c r="A27" s="71" t="s">
        <v>35</v>
      </c>
      <c r="B27" s="70">
        <f t="shared" ref="B27:H27" si="1">SUM(B20:B26)</f>
        <v>9</v>
      </c>
      <c r="C27" s="70">
        <f t="shared" si="1"/>
        <v>0</v>
      </c>
      <c r="D27" s="70">
        <f t="shared" si="1"/>
        <v>4</v>
      </c>
      <c r="E27" s="70">
        <f t="shared" si="1"/>
        <v>2</v>
      </c>
      <c r="F27" s="70">
        <f t="shared" si="1"/>
        <v>4</v>
      </c>
      <c r="G27" s="70">
        <f t="shared" si="1"/>
        <v>1</v>
      </c>
      <c r="H27" s="70">
        <f t="shared" si="1"/>
        <v>2</v>
      </c>
    </row>
    <row r="28" spans="1:8" x14ac:dyDescent="0.25">
      <c r="B28">
        <f>B27*100/C11</f>
        <v>40.909090909090907</v>
      </c>
      <c r="C28">
        <f>C27*100/C11</f>
        <v>0</v>
      </c>
      <c r="D28">
        <f>D27*100/C11</f>
        <v>18.181818181818183</v>
      </c>
      <c r="E28">
        <f>E27*100/C11</f>
        <v>9.0909090909090917</v>
      </c>
      <c r="F28">
        <f>F27*100/C11</f>
        <v>18.181818181818183</v>
      </c>
      <c r="G28">
        <f>G27*100/C11</f>
        <v>4.5454545454545459</v>
      </c>
      <c r="H28">
        <f>H27*100/C11</f>
        <v>9.0909090909090917</v>
      </c>
    </row>
  </sheetData>
  <mergeCells count="1">
    <mergeCell ref="A1:B1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7"/>
  <sheetViews>
    <sheetView zoomScale="130" zoomScaleNormal="130" workbookViewId="0">
      <selection activeCell="J9" sqref="J9"/>
    </sheetView>
  </sheetViews>
  <sheetFormatPr defaultRowHeight="15" x14ac:dyDescent="0.25"/>
  <cols>
    <col min="1" max="2" width="15.42578125" customWidth="1"/>
    <col min="5" max="5" width="10.7109375" customWidth="1"/>
    <col min="6" max="6" width="11.28515625" bestFit="1" customWidth="1"/>
    <col min="8" max="8" width="11.5703125" customWidth="1"/>
  </cols>
  <sheetData>
    <row r="1" spans="1:8" ht="15.75" x14ac:dyDescent="0.25">
      <c r="A1" s="156" t="s">
        <v>37</v>
      </c>
      <c r="B1" s="156"/>
      <c r="C1" s="156"/>
      <c r="D1" s="156"/>
      <c r="E1" s="156"/>
      <c r="F1" s="58"/>
      <c r="G1" s="13"/>
      <c r="H1" s="58"/>
    </row>
    <row r="2" spans="1:8" ht="15.75" x14ac:dyDescent="0.25">
      <c r="A2" s="108" t="s">
        <v>12</v>
      </c>
      <c r="B2" s="108"/>
      <c r="C2" s="108">
        <v>42</v>
      </c>
      <c r="D2" s="14"/>
      <c r="E2" s="14"/>
      <c r="F2" s="14"/>
      <c r="G2" s="14"/>
      <c r="H2" s="14"/>
    </row>
    <row r="3" spans="1:8" ht="47.25" x14ac:dyDescent="0.25">
      <c r="A3" s="15" t="s">
        <v>0</v>
      </c>
      <c r="B3" s="15" t="s">
        <v>1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</row>
    <row r="4" spans="1:8" ht="15.75" x14ac:dyDescent="0.25">
      <c r="A4" s="16" t="s">
        <v>15</v>
      </c>
      <c r="B4" s="16">
        <v>10</v>
      </c>
      <c r="C4" s="16">
        <v>10</v>
      </c>
      <c r="D4" s="16">
        <v>8</v>
      </c>
      <c r="E4" s="36">
        <f t="shared" ref="E4:E9" si="0">D4/C4</f>
        <v>0.8</v>
      </c>
      <c r="F4" s="17">
        <v>90</v>
      </c>
      <c r="G4" s="17">
        <v>35</v>
      </c>
      <c r="H4" s="19">
        <v>59</v>
      </c>
    </row>
    <row r="5" spans="1:8" ht="15.75" x14ac:dyDescent="0.25">
      <c r="A5" s="16" t="s">
        <v>2</v>
      </c>
      <c r="B5" s="16">
        <v>12</v>
      </c>
      <c r="C5" s="16">
        <v>12</v>
      </c>
      <c r="D5" s="16">
        <v>11</v>
      </c>
      <c r="E5" s="36">
        <f t="shared" si="0"/>
        <v>0.91666666666666663</v>
      </c>
      <c r="F5" s="17">
        <v>83</v>
      </c>
      <c r="G5" s="17">
        <v>41</v>
      </c>
      <c r="H5" s="19">
        <v>57</v>
      </c>
    </row>
    <row r="6" spans="1:8" ht="15.75" x14ac:dyDescent="0.25">
      <c r="A6" s="16" t="s">
        <v>3</v>
      </c>
      <c r="B6" s="16">
        <v>15</v>
      </c>
      <c r="C6" s="16">
        <v>15</v>
      </c>
      <c r="D6" s="16">
        <v>7</v>
      </c>
      <c r="E6" s="36">
        <f t="shared" si="0"/>
        <v>0.46666666666666667</v>
      </c>
      <c r="F6" s="17">
        <v>62</v>
      </c>
      <c r="G6" s="17">
        <v>29</v>
      </c>
      <c r="H6" s="19">
        <v>44</v>
      </c>
    </row>
    <row r="7" spans="1:8" ht="15.75" x14ac:dyDescent="0.25">
      <c r="A7" s="16" t="s">
        <v>4</v>
      </c>
      <c r="B7" s="16">
        <v>27</v>
      </c>
      <c r="C7" s="16">
        <v>27</v>
      </c>
      <c r="D7" s="16">
        <v>23</v>
      </c>
      <c r="E7" s="36">
        <f t="shared" si="0"/>
        <v>0.85185185185185186</v>
      </c>
      <c r="F7" s="17">
        <v>78</v>
      </c>
      <c r="G7" s="17">
        <v>29</v>
      </c>
      <c r="H7" s="19">
        <v>53</v>
      </c>
    </row>
    <row r="8" spans="1:8" ht="15.75" x14ac:dyDescent="0.25">
      <c r="A8" s="16" t="s">
        <v>5</v>
      </c>
      <c r="B8" s="16">
        <v>15</v>
      </c>
      <c r="C8" s="16">
        <v>15</v>
      </c>
      <c r="D8" s="16">
        <v>8</v>
      </c>
      <c r="E8" s="36">
        <f t="shared" si="0"/>
        <v>0.53333333333333333</v>
      </c>
      <c r="F8" s="17">
        <v>71</v>
      </c>
      <c r="G8" s="17">
        <v>23</v>
      </c>
      <c r="H8" s="19">
        <v>43</v>
      </c>
    </row>
    <row r="9" spans="1:8" ht="15.75" x14ac:dyDescent="0.25">
      <c r="A9" s="16" t="s">
        <v>6</v>
      </c>
      <c r="B9" s="16">
        <v>6</v>
      </c>
      <c r="C9" s="16">
        <v>6</v>
      </c>
      <c r="D9" s="16">
        <v>3</v>
      </c>
      <c r="E9" s="36">
        <f t="shared" si="0"/>
        <v>0.5</v>
      </c>
      <c r="F9" s="17">
        <v>62</v>
      </c>
      <c r="G9" s="17">
        <v>27</v>
      </c>
      <c r="H9" s="19">
        <v>42</v>
      </c>
    </row>
    <row r="10" spans="1:8" ht="15.75" x14ac:dyDescent="0.25">
      <c r="A10" s="16" t="s">
        <v>7</v>
      </c>
      <c r="B10" s="16">
        <v>13</v>
      </c>
      <c r="C10" s="16">
        <v>13</v>
      </c>
      <c r="D10" s="16">
        <v>2</v>
      </c>
      <c r="E10" s="36">
        <f>D10/C10</f>
        <v>0.15384615384615385</v>
      </c>
      <c r="F10" s="17">
        <v>52</v>
      </c>
      <c r="G10" s="17">
        <v>8</v>
      </c>
      <c r="H10" s="19">
        <v>28.7</v>
      </c>
    </row>
    <row r="11" spans="1:8" ht="15.75" x14ac:dyDescent="0.25">
      <c r="A11" s="20" t="s">
        <v>8</v>
      </c>
      <c r="B11" s="20">
        <f>SUM(B4:B10)</f>
        <v>98</v>
      </c>
      <c r="C11" s="1">
        <f>SUM(C4:C10)</f>
        <v>98</v>
      </c>
      <c r="D11" s="1">
        <f>SUM(D4:D10)</f>
        <v>62</v>
      </c>
      <c r="E11" s="82">
        <f>D11/C11</f>
        <v>0.63265306122448983</v>
      </c>
      <c r="F11" s="1">
        <f>MAX(F4:F10)</f>
        <v>90</v>
      </c>
      <c r="G11" s="1">
        <f>MIN(G4:G10)</f>
        <v>8</v>
      </c>
      <c r="H11" s="52">
        <f>AVERAGE(H4:H10)</f>
        <v>46.671428571428571</v>
      </c>
    </row>
    <row r="12" spans="1:8" ht="15.75" x14ac:dyDescent="0.25">
      <c r="A12" s="113" t="s">
        <v>17</v>
      </c>
      <c r="B12" s="113"/>
      <c r="C12" s="114"/>
      <c r="D12" s="114"/>
      <c r="E12" s="115" t="e">
        <f>D12/C12</f>
        <v>#DIV/0!</v>
      </c>
      <c r="F12" s="114"/>
      <c r="G12" s="114"/>
      <c r="H12" s="114"/>
    </row>
    <row r="13" spans="1:8" ht="15.75" x14ac:dyDescent="0.25">
      <c r="A13" s="101" t="s">
        <v>10</v>
      </c>
      <c r="B13" s="101">
        <v>3</v>
      </c>
      <c r="C13" s="24">
        <v>2</v>
      </c>
      <c r="D13" s="24">
        <v>1</v>
      </c>
      <c r="E13" s="25">
        <f>D13/C13</f>
        <v>0.5</v>
      </c>
      <c r="F13" s="24">
        <v>52</v>
      </c>
      <c r="G13" s="24">
        <v>35</v>
      </c>
      <c r="H13" s="24">
        <v>44</v>
      </c>
    </row>
    <row r="14" spans="1:8" ht="15.75" x14ac:dyDescent="0.25">
      <c r="A14" s="101" t="s">
        <v>9</v>
      </c>
      <c r="B14" s="101">
        <v>4</v>
      </c>
      <c r="C14" s="24">
        <v>3</v>
      </c>
      <c r="D14" s="24">
        <v>1</v>
      </c>
      <c r="E14" s="25">
        <f>D14/C14</f>
        <v>0.33333333333333331</v>
      </c>
      <c r="F14" s="24">
        <v>70</v>
      </c>
      <c r="G14" s="24">
        <v>10</v>
      </c>
      <c r="H14" s="24">
        <v>35</v>
      </c>
    </row>
    <row r="15" spans="1:8" ht="15.75" x14ac:dyDescent="0.25">
      <c r="A15" t="s">
        <v>18</v>
      </c>
      <c r="C15">
        <f>C11-D11</f>
        <v>36</v>
      </c>
      <c r="D15" s="73"/>
      <c r="E15" s="66"/>
    </row>
    <row r="17" spans="1:9" ht="15.75" x14ac:dyDescent="0.25">
      <c r="A17" s="157"/>
      <c r="B17" s="157"/>
      <c r="C17" s="157"/>
      <c r="D17" s="157"/>
      <c r="E17" s="157"/>
      <c r="F17" s="157"/>
      <c r="G17" s="157"/>
      <c r="H17" s="157"/>
      <c r="I17" s="7"/>
    </row>
    <row r="18" spans="1:9" ht="18.75" x14ac:dyDescent="0.3">
      <c r="A18" s="59" t="s">
        <v>0</v>
      </c>
      <c r="B18" s="59"/>
      <c r="C18" s="60" t="s">
        <v>58</v>
      </c>
      <c r="D18" s="60" t="s">
        <v>59</v>
      </c>
      <c r="E18" s="60" t="s">
        <v>47</v>
      </c>
      <c r="F18" s="60" t="s">
        <v>48</v>
      </c>
      <c r="G18" s="60" t="s">
        <v>32</v>
      </c>
      <c r="H18" s="60" t="s">
        <v>33</v>
      </c>
      <c r="I18" s="60" t="s">
        <v>34</v>
      </c>
    </row>
    <row r="19" spans="1:9" ht="15.75" x14ac:dyDescent="0.25">
      <c r="A19" s="16" t="s">
        <v>15</v>
      </c>
      <c r="B19" s="16"/>
      <c r="C19" s="69">
        <v>2</v>
      </c>
      <c r="D19" s="69">
        <v>0</v>
      </c>
      <c r="E19" s="69">
        <v>4</v>
      </c>
      <c r="F19" s="78">
        <v>1</v>
      </c>
      <c r="G19" s="78">
        <v>1</v>
      </c>
      <c r="H19" s="69">
        <v>1</v>
      </c>
      <c r="I19" s="69">
        <v>0</v>
      </c>
    </row>
    <row r="20" spans="1:9" ht="15.75" x14ac:dyDescent="0.25">
      <c r="A20" s="16" t="s">
        <v>2</v>
      </c>
      <c r="B20" s="16"/>
      <c r="C20" s="69">
        <v>1</v>
      </c>
      <c r="D20" s="69">
        <v>1</v>
      </c>
      <c r="E20" s="69">
        <v>6</v>
      </c>
      <c r="F20" s="70">
        <v>2</v>
      </c>
      <c r="G20" s="79">
        <v>1</v>
      </c>
      <c r="H20" s="69">
        <v>1</v>
      </c>
      <c r="I20" s="69">
        <v>0</v>
      </c>
    </row>
    <row r="21" spans="1:9" ht="15.75" x14ac:dyDescent="0.25">
      <c r="A21" s="16" t="s">
        <v>3</v>
      </c>
      <c r="B21" s="16"/>
      <c r="C21" s="69">
        <v>8</v>
      </c>
      <c r="D21" s="69">
        <v>2</v>
      </c>
      <c r="E21" s="69">
        <v>4</v>
      </c>
      <c r="F21" s="70">
        <v>1</v>
      </c>
      <c r="G21" s="79">
        <v>0</v>
      </c>
      <c r="H21" s="69">
        <v>0</v>
      </c>
      <c r="I21" s="69">
        <v>0</v>
      </c>
    </row>
    <row r="22" spans="1:9" ht="15.75" x14ac:dyDescent="0.25">
      <c r="A22" s="16" t="s">
        <v>4</v>
      </c>
      <c r="B22" s="16"/>
      <c r="C22" s="69">
        <v>4</v>
      </c>
      <c r="D22" s="69">
        <v>5</v>
      </c>
      <c r="E22" s="69">
        <v>11</v>
      </c>
      <c r="F22" s="70">
        <v>5</v>
      </c>
      <c r="G22" s="79">
        <v>2</v>
      </c>
      <c r="H22" s="69">
        <v>0</v>
      </c>
      <c r="I22" s="69">
        <v>0</v>
      </c>
    </row>
    <row r="23" spans="1:9" ht="15.75" x14ac:dyDescent="0.25">
      <c r="A23" s="16" t="s">
        <v>5</v>
      </c>
      <c r="B23" s="16"/>
      <c r="C23" s="69">
        <v>7</v>
      </c>
      <c r="D23" s="69">
        <v>4</v>
      </c>
      <c r="E23" s="69">
        <v>1</v>
      </c>
      <c r="F23" s="70">
        <v>2</v>
      </c>
      <c r="G23" s="79">
        <v>1</v>
      </c>
      <c r="H23" s="79">
        <v>0</v>
      </c>
      <c r="I23" s="79">
        <v>0</v>
      </c>
    </row>
    <row r="24" spans="1:9" ht="15.75" x14ac:dyDescent="0.25">
      <c r="A24" s="16" t="s">
        <v>6</v>
      </c>
      <c r="B24" s="16"/>
      <c r="C24" s="70">
        <v>3</v>
      </c>
      <c r="D24" s="70">
        <v>2</v>
      </c>
      <c r="E24" s="69">
        <v>0</v>
      </c>
      <c r="F24" s="70">
        <v>1</v>
      </c>
      <c r="G24" s="79">
        <v>0</v>
      </c>
      <c r="H24" s="79">
        <v>0</v>
      </c>
      <c r="I24" s="79">
        <v>0</v>
      </c>
    </row>
    <row r="25" spans="1:9" ht="15.75" x14ac:dyDescent="0.25">
      <c r="A25" s="16" t="s">
        <v>7</v>
      </c>
      <c r="B25" s="16"/>
      <c r="C25" s="69">
        <v>11</v>
      </c>
      <c r="D25" s="69">
        <v>1</v>
      </c>
      <c r="E25" s="69">
        <v>1</v>
      </c>
      <c r="F25" s="70">
        <v>0</v>
      </c>
      <c r="G25" s="70">
        <v>0</v>
      </c>
      <c r="H25" s="70">
        <v>0</v>
      </c>
      <c r="I25" s="70">
        <v>0</v>
      </c>
    </row>
    <row r="26" spans="1:9" ht="18.75" x14ac:dyDescent="0.3">
      <c r="A26" s="64" t="s">
        <v>35</v>
      </c>
      <c r="B26" s="64"/>
      <c r="C26" s="81">
        <f t="shared" ref="C26:I26" si="1">SUM(C19:C25)</f>
        <v>36</v>
      </c>
      <c r="D26" s="81">
        <f t="shared" si="1"/>
        <v>15</v>
      </c>
      <c r="E26" s="81">
        <f t="shared" si="1"/>
        <v>27</v>
      </c>
      <c r="F26" s="70">
        <f t="shared" si="1"/>
        <v>12</v>
      </c>
      <c r="G26" s="70">
        <f t="shared" si="1"/>
        <v>5</v>
      </c>
      <c r="H26" s="70">
        <f t="shared" si="1"/>
        <v>2</v>
      </c>
      <c r="I26" s="70">
        <f t="shared" si="1"/>
        <v>0</v>
      </c>
    </row>
    <row r="27" spans="1:9" ht="15.75" x14ac:dyDescent="0.25">
      <c r="A27" s="65"/>
      <c r="B27" s="65"/>
      <c r="C27" s="80">
        <f>C26*100/C11</f>
        <v>36.734693877551024</v>
      </c>
      <c r="D27" s="80">
        <f>D26*100/C11</f>
        <v>15.306122448979592</v>
      </c>
      <c r="E27" s="80">
        <f>E26*100/C11</f>
        <v>27.551020408163264</v>
      </c>
      <c r="F27" s="80">
        <f>F26*100/C11</f>
        <v>12.244897959183673</v>
      </c>
      <c r="G27" s="80">
        <f>G26*100/C11</f>
        <v>5.1020408163265305</v>
      </c>
      <c r="H27" s="80">
        <f>H26*100/C11</f>
        <v>2.0408163265306123</v>
      </c>
      <c r="I27" s="80">
        <f>I26*100/C11</f>
        <v>0</v>
      </c>
    </row>
  </sheetData>
  <mergeCells count="2">
    <mergeCell ref="A1:E1"/>
    <mergeCell ref="A17:H17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информатика</vt:lpstr>
      <vt:lpstr>география</vt:lpstr>
      <vt:lpstr>литература</vt:lpstr>
      <vt:lpstr>русский язык</vt:lpstr>
      <vt:lpstr>математика П</vt:lpstr>
      <vt:lpstr>физика</vt:lpstr>
      <vt:lpstr>история</vt:lpstr>
      <vt:lpstr>химия</vt:lpstr>
      <vt:lpstr>обществознание</vt:lpstr>
      <vt:lpstr>биология</vt:lpstr>
      <vt:lpstr>англ.язык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2018-06-14T02:37:52Z</dcterms:created>
  <dcterms:modified xsi:type="dcterms:W3CDTF">2020-08-07T09:18:53Z</dcterms:modified>
</cp:coreProperties>
</file>