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8-19\ГИА\9\Статистика\"/>
    </mc:Choice>
  </mc:AlternateContent>
  <bookViews>
    <workbookView xWindow="0" yWindow="0" windowWidth="21600" windowHeight="9720" tabRatio="700" firstSheet="2" activeTab="10"/>
  </bookViews>
  <sheets>
    <sheet name="английский" sheetId="1" r:id="rId1"/>
    <sheet name="русский язык" sheetId="3" r:id="rId2"/>
    <sheet name="обществознание" sheetId="5" r:id="rId3"/>
    <sheet name="химия" sheetId="6" r:id="rId4"/>
    <sheet name="информатика" sheetId="7" r:id="rId5"/>
    <sheet name="география" sheetId="8" r:id="rId6"/>
    <sheet name="математика" sheetId="9" r:id="rId7"/>
    <sheet name="физика" sheetId="10" r:id="rId8"/>
    <sheet name="биология" sheetId="11" r:id="rId9"/>
    <sheet name="история" sheetId="12" r:id="rId10"/>
    <sheet name="литература" sheetId="13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1" l="1"/>
  <c r="O42" i="9"/>
  <c r="O75" i="8"/>
  <c r="O59" i="8"/>
  <c r="O44" i="8"/>
  <c r="O44" i="3"/>
  <c r="O74" i="5"/>
  <c r="O43" i="5"/>
  <c r="N74" i="5"/>
  <c r="K74" i="5"/>
  <c r="L74" i="5" s="1"/>
  <c r="I74" i="5"/>
  <c r="J74" i="5" s="1"/>
  <c r="G74" i="5"/>
  <c r="H74" i="5" s="1"/>
  <c r="E74" i="5"/>
  <c r="P74" i="5" s="1"/>
  <c r="C74" i="5"/>
  <c r="D74" i="5" s="1"/>
  <c r="B74" i="5"/>
  <c r="C73" i="5"/>
  <c r="O73" i="5" s="1"/>
  <c r="O72" i="5"/>
  <c r="L72" i="5"/>
  <c r="H72" i="5"/>
  <c r="D72" i="5"/>
  <c r="C72" i="5"/>
  <c r="P72" i="5" s="1"/>
  <c r="C71" i="5"/>
  <c r="O71" i="5" s="1"/>
  <c r="O70" i="5"/>
  <c r="L70" i="5"/>
  <c r="H70" i="5"/>
  <c r="D70" i="5"/>
  <c r="C70" i="5"/>
  <c r="P70" i="5" s="1"/>
  <c r="C69" i="5"/>
  <c r="O69" i="5" s="1"/>
  <c r="O68" i="5"/>
  <c r="L68" i="5"/>
  <c r="H68" i="5"/>
  <c r="D68" i="5"/>
  <c r="C68" i="5"/>
  <c r="P68" i="5" s="1"/>
  <c r="C67" i="5"/>
  <c r="O67" i="5" s="1"/>
  <c r="P59" i="5"/>
  <c r="J59" i="5"/>
  <c r="H59" i="5"/>
  <c r="F59" i="5"/>
  <c r="N58" i="5"/>
  <c r="K58" i="5"/>
  <c r="I58" i="5"/>
  <c r="G58" i="5"/>
  <c r="E58" i="5"/>
  <c r="B58" i="5"/>
  <c r="C57" i="5"/>
  <c r="P57" i="5" s="1"/>
  <c r="C56" i="5"/>
  <c r="O56" i="5" s="1"/>
  <c r="C55" i="5"/>
  <c r="P55" i="5" s="1"/>
  <c r="C54" i="5"/>
  <c r="O54" i="5" s="1"/>
  <c r="C53" i="5"/>
  <c r="P53" i="5" s="1"/>
  <c r="C52" i="5"/>
  <c r="O52" i="5" s="1"/>
  <c r="C51" i="5"/>
  <c r="C58" i="5" l="1"/>
  <c r="P58" i="5" s="1"/>
  <c r="H51" i="5"/>
  <c r="O51" i="5"/>
  <c r="H53" i="5"/>
  <c r="O53" i="5"/>
  <c r="H55" i="5"/>
  <c r="O55" i="5"/>
  <c r="H57" i="5"/>
  <c r="O57" i="5"/>
  <c r="D51" i="5"/>
  <c r="L51" i="5"/>
  <c r="D53" i="5"/>
  <c r="L53" i="5"/>
  <c r="D55" i="5"/>
  <c r="L55" i="5"/>
  <c r="D57" i="5"/>
  <c r="L57" i="5"/>
  <c r="F67" i="5"/>
  <c r="J67" i="5"/>
  <c r="M67" i="5"/>
  <c r="P67" i="5"/>
  <c r="F69" i="5"/>
  <c r="J69" i="5"/>
  <c r="M69" i="5"/>
  <c r="P69" i="5"/>
  <c r="F71" i="5"/>
  <c r="J71" i="5"/>
  <c r="M71" i="5"/>
  <c r="P71" i="5"/>
  <c r="F73" i="5"/>
  <c r="J73" i="5"/>
  <c r="M73" i="5"/>
  <c r="P73" i="5"/>
  <c r="M74" i="5"/>
  <c r="D67" i="5"/>
  <c r="H67" i="5"/>
  <c r="L67" i="5"/>
  <c r="F68" i="5"/>
  <c r="J68" i="5"/>
  <c r="M68" i="5"/>
  <c r="D69" i="5"/>
  <c r="H69" i="5"/>
  <c r="L69" i="5"/>
  <c r="F70" i="5"/>
  <c r="J70" i="5"/>
  <c r="M70" i="5"/>
  <c r="D71" i="5"/>
  <c r="H71" i="5"/>
  <c r="L71" i="5"/>
  <c r="F72" i="5"/>
  <c r="J72" i="5"/>
  <c r="M72" i="5"/>
  <c r="D73" i="5"/>
  <c r="H73" i="5"/>
  <c r="L73" i="5"/>
  <c r="F74" i="5"/>
  <c r="O58" i="5"/>
  <c r="L58" i="5"/>
  <c r="H58" i="5"/>
  <c r="D58" i="5"/>
  <c r="F52" i="5"/>
  <c r="J52" i="5"/>
  <c r="M52" i="5"/>
  <c r="P52" i="5"/>
  <c r="F54" i="5"/>
  <c r="J54" i="5"/>
  <c r="M54" i="5"/>
  <c r="P54" i="5"/>
  <c r="F56" i="5"/>
  <c r="J56" i="5"/>
  <c r="M56" i="5"/>
  <c r="P56" i="5"/>
  <c r="F51" i="5"/>
  <c r="J51" i="5"/>
  <c r="M51" i="5"/>
  <c r="P51" i="5"/>
  <c r="D52" i="5"/>
  <c r="H52" i="5"/>
  <c r="L52" i="5"/>
  <c r="F53" i="5"/>
  <c r="J53" i="5"/>
  <c r="M53" i="5"/>
  <c r="D54" i="5"/>
  <c r="H54" i="5"/>
  <c r="L54" i="5"/>
  <c r="F55" i="5"/>
  <c r="J55" i="5"/>
  <c r="M55" i="5"/>
  <c r="D56" i="5"/>
  <c r="H56" i="5"/>
  <c r="L56" i="5"/>
  <c r="F57" i="5"/>
  <c r="J57" i="5"/>
  <c r="M57" i="5"/>
  <c r="F29" i="13"/>
  <c r="H29" i="13"/>
  <c r="J29" i="13"/>
  <c r="P29" i="13"/>
  <c r="F13" i="13"/>
  <c r="H13" i="13"/>
  <c r="J13" i="13"/>
  <c r="P13" i="13"/>
  <c r="F29" i="12"/>
  <c r="H29" i="12"/>
  <c r="J29" i="12"/>
  <c r="P29" i="12"/>
  <c r="F13" i="12"/>
  <c r="H13" i="12"/>
  <c r="J13" i="12"/>
  <c r="P13" i="12"/>
  <c r="P28" i="11"/>
  <c r="J28" i="11"/>
  <c r="H28" i="11"/>
  <c r="F28" i="11"/>
  <c r="D28" i="11"/>
  <c r="F13" i="11"/>
  <c r="H13" i="11"/>
  <c r="J13" i="11"/>
  <c r="P13" i="11"/>
  <c r="F60" i="10"/>
  <c r="H60" i="10"/>
  <c r="J60" i="10"/>
  <c r="P60" i="10"/>
  <c r="F29" i="10"/>
  <c r="H29" i="10"/>
  <c r="J29" i="10"/>
  <c r="P29" i="10"/>
  <c r="D13" i="10"/>
  <c r="F13" i="10"/>
  <c r="H13" i="10"/>
  <c r="J13" i="10"/>
  <c r="L13" i="10"/>
  <c r="P13" i="10"/>
  <c r="O13" i="10"/>
  <c r="F28" i="9"/>
  <c r="L28" i="9"/>
  <c r="H28" i="9"/>
  <c r="J28" i="9"/>
  <c r="P28" i="9"/>
  <c r="F13" i="9"/>
  <c r="H13" i="9"/>
  <c r="J13" i="9"/>
  <c r="P13" i="9"/>
  <c r="P60" i="8"/>
  <c r="J60" i="8"/>
  <c r="H60" i="8"/>
  <c r="F60" i="8"/>
  <c r="M58" i="5" l="1"/>
  <c r="F58" i="5"/>
  <c r="J58" i="5"/>
  <c r="F29" i="8"/>
  <c r="J29" i="8"/>
  <c r="H29" i="8"/>
  <c r="P29" i="8"/>
  <c r="P13" i="8"/>
  <c r="J13" i="8"/>
  <c r="H13" i="8"/>
  <c r="F13" i="8"/>
  <c r="F60" i="7"/>
  <c r="H60" i="7"/>
  <c r="J60" i="7"/>
  <c r="P60" i="7"/>
  <c r="F29" i="7"/>
  <c r="H29" i="7"/>
  <c r="J29" i="7"/>
  <c r="P29" i="7"/>
  <c r="F13" i="7"/>
  <c r="H13" i="7"/>
  <c r="J13" i="7"/>
  <c r="P13" i="7"/>
  <c r="P13" i="6"/>
  <c r="J13" i="6"/>
  <c r="H13" i="6"/>
  <c r="F13" i="6"/>
  <c r="P28" i="5"/>
  <c r="J28" i="5"/>
  <c r="H28" i="5"/>
  <c r="F28" i="5"/>
  <c r="J13" i="5"/>
  <c r="H13" i="5"/>
  <c r="F13" i="5"/>
  <c r="P13" i="5"/>
  <c r="P30" i="3"/>
  <c r="J30" i="3"/>
  <c r="H30" i="3"/>
  <c r="F30" i="3"/>
  <c r="J28" i="1" l="1"/>
  <c r="H28" i="1"/>
  <c r="F28" i="1"/>
  <c r="J13" i="1"/>
  <c r="H13" i="1"/>
  <c r="F13" i="1"/>
  <c r="N42" i="1" l="1"/>
  <c r="K42" i="1"/>
  <c r="I42" i="1"/>
  <c r="G42" i="1"/>
  <c r="E42" i="1"/>
  <c r="B42" i="1"/>
  <c r="O41" i="1"/>
  <c r="L41" i="1"/>
  <c r="H41" i="1"/>
  <c r="D41" i="1"/>
  <c r="C41" i="1"/>
  <c r="P41" i="1" s="1"/>
  <c r="C40" i="1"/>
  <c r="O40" i="1" s="1"/>
  <c r="C39" i="1"/>
  <c r="P39" i="1" s="1"/>
  <c r="O38" i="1"/>
  <c r="L38" i="1"/>
  <c r="H38" i="1"/>
  <c r="D38" i="1"/>
  <c r="C38" i="1"/>
  <c r="P38" i="1" s="1"/>
  <c r="P37" i="1"/>
  <c r="L37" i="1"/>
  <c r="H37" i="1"/>
  <c r="D37" i="1"/>
  <c r="C37" i="1"/>
  <c r="O37" i="1" s="1"/>
  <c r="C36" i="1"/>
  <c r="O36" i="1" s="1"/>
  <c r="C35" i="1"/>
  <c r="C42" i="1" s="1"/>
  <c r="P28" i="1"/>
  <c r="L28" i="1"/>
  <c r="D28" i="1"/>
  <c r="N27" i="1"/>
  <c r="K27" i="1"/>
  <c r="I27" i="1"/>
  <c r="G27" i="1"/>
  <c r="E27" i="1"/>
  <c r="B27" i="1"/>
  <c r="C26" i="1"/>
  <c r="P26" i="1" s="1"/>
  <c r="C25" i="1"/>
  <c r="O25" i="1" s="1"/>
  <c r="C24" i="1"/>
  <c r="P24" i="1" s="1"/>
  <c r="C23" i="1"/>
  <c r="P23" i="1" s="1"/>
  <c r="C22" i="1"/>
  <c r="O22" i="1" s="1"/>
  <c r="C21" i="1"/>
  <c r="O21" i="1" s="1"/>
  <c r="C20" i="1"/>
  <c r="H35" i="1" l="1"/>
  <c r="O35" i="1"/>
  <c r="D35" i="1"/>
  <c r="L35" i="1"/>
  <c r="O42" i="1"/>
  <c r="P42" i="1"/>
  <c r="L42" i="1"/>
  <c r="J42" i="1"/>
  <c r="H42" i="1"/>
  <c r="F42" i="1"/>
  <c r="D42" i="1"/>
  <c r="F36" i="1"/>
  <c r="J36" i="1"/>
  <c r="M36" i="1"/>
  <c r="P36" i="1"/>
  <c r="F39" i="1"/>
  <c r="J39" i="1"/>
  <c r="O39" i="1"/>
  <c r="F40" i="1"/>
  <c r="J40" i="1"/>
  <c r="M40" i="1"/>
  <c r="P40" i="1"/>
  <c r="F35" i="1"/>
  <c r="J35" i="1"/>
  <c r="M35" i="1"/>
  <c r="P35" i="1"/>
  <c r="D36" i="1"/>
  <c r="H36" i="1"/>
  <c r="L36" i="1"/>
  <c r="F37" i="1"/>
  <c r="J37" i="1"/>
  <c r="F38" i="1"/>
  <c r="J38" i="1"/>
  <c r="M38" i="1"/>
  <c r="D39" i="1"/>
  <c r="H39" i="1"/>
  <c r="L39" i="1"/>
  <c r="D40" i="1"/>
  <c r="H40" i="1"/>
  <c r="L40" i="1"/>
  <c r="F41" i="1"/>
  <c r="J41" i="1"/>
  <c r="M41" i="1"/>
  <c r="C27" i="1"/>
  <c r="O27" i="1" s="1"/>
  <c r="D23" i="1"/>
  <c r="L23" i="1"/>
  <c r="H20" i="1"/>
  <c r="O20" i="1"/>
  <c r="H22" i="1"/>
  <c r="P22" i="1"/>
  <c r="H26" i="1"/>
  <c r="O26" i="1"/>
  <c r="D20" i="1"/>
  <c r="L20" i="1"/>
  <c r="D22" i="1"/>
  <c r="L22" i="1"/>
  <c r="H23" i="1"/>
  <c r="O23" i="1"/>
  <c r="D26" i="1"/>
  <c r="L26" i="1"/>
  <c r="F21" i="1"/>
  <c r="J21" i="1"/>
  <c r="M21" i="1"/>
  <c r="P21" i="1"/>
  <c r="F24" i="1"/>
  <c r="J24" i="1"/>
  <c r="O24" i="1"/>
  <c r="F25" i="1"/>
  <c r="J25" i="1"/>
  <c r="M25" i="1"/>
  <c r="P25" i="1"/>
  <c r="F20" i="1"/>
  <c r="J20" i="1"/>
  <c r="M20" i="1"/>
  <c r="P20" i="1"/>
  <c r="D21" i="1"/>
  <c r="H21" i="1"/>
  <c r="L21" i="1"/>
  <c r="F22" i="1"/>
  <c r="J22" i="1"/>
  <c r="F23" i="1"/>
  <c r="J23" i="1"/>
  <c r="M23" i="1"/>
  <c r="D24" i="1"/>
  <c r="H24" i="1"/>
  <c r="L24" i="1"/>
  <c r="D25" i="1"/>
  <c r="H25" i="1"/>
  <c r="L25" i="1"/>
  <c r="F26" i="1"/>
  <c r="J26" i="1"/>
  <c r="M26" i="1"/>
  <c r="D30" i="3"/>
  <c r="M42" i="1" l="1"/>
  <c r="J27" i="1"/>
  <c r="F27" i="1"/>
  <c r="P27" i="1"/>
  <c r="D27" i="1"/>
  <c r="H27" i="1"/>
  <c r="L27" i="1"/>
  <c r="M27" i="1"/>
  <c r="N44" i="13"/>
  <c r="K44" i="13"/>
  <c r="I44" i="13"/>
  <c r="G44" i="13"/>
  <c r="E44" i="13"/>
  <c r="B44" i="13"/>
  <c r="C43" i="13"/>
  <c r="O43" i="13" s="1"/>
  <c r="O42" i="13"/>
  <c r="L42" i="13"/>
  <c r="H42" i="13"/>
  <c r="D42" i="13"/>
  <c r="C42" i="13"/>
  <c r="P42" i="13" s="1"/>
  <c r="C41" i="13"/>
  <c r="O41" i="13" s="1"/>
  <c r="O40" i="13"/>
  <c r="L40" i="13"/>
  <c r="H40" i="13"/>
  <c r="D40" i="13"/>
  <c r="C40" i="13"/>
  <c r="P40" i="13" s="1"/>
  <c r="C39" i="13"/>
  <c r="O39" i="13" s="1"/>
  <c r="O38" i="13"/>
  <c r="L38" i="13"/>
  <c r="H38" i="13"/>
  <c r="D38" i="13"/>
  <c r="C38" i="13"/>
  <c r="P38" i="13" s="1"/>
  <c r="C37" i="13"/>
  <c r="O37" i="13" s="1"/>
  <c r="J44" i="13" l="1"/>
  <c r="F37" i="13"/>
  <c r="J37" i="13"/>
  <c r="M37" i="13"/>
  <c r="P37" i="13"/>
  <c r="F39" i="13"/>
  <c r="J39" i="13"/>
  <c r="M39" i="13"/>
  <c r="P39" i="13"/>
  <c r="F41" i="13"/>
  <c r="J41" i="13"/>
  <c r="M41" i="13"/>
  <c r="P41" i="13"/>
  <c r="F43" i="13"/>
  <c r="J43" i="13"/>
  <c r="M43" i="13"/>
  <c r="P43" i="13"/>
  <c r="C44" i="13"/>
  <c r="L44" i="13" s="1"/>
  <c r="M44" i="13"/>
  <c r="D37" i="13"/>
  <c r="H37" i="13"/>
  <c r="L37" i="13"/>
  <c r="F38" i="13"/>
  <c r="J38" i="13"/>
  <c r="M38" i="13"/>
  <c r="D39" i="13"/>
  <c r="H39" i="13"/>
  <c r="L39" i="13"/>
  <c r="F40" i="13"/>
  <c r="J40" i="13"/>
  <c r="M40" i="13"/>
  <c r="D41" i="13"/>
  <c r="H41" i="13"/>
  <c r="L41" i="13"/>
  <c r="F42" i="13"/>
  <c r="J42" i="13"/>
  <c r="M42" i="13"/>
  <c r="D43" i="13"/>
  <c r="H43" i="13"/>
  <c r="L43" i="13"/>
  <c r="F44" i="13"/>
  <c r="O36" i="11"/>
  <c r="O37" i="11"/>
  <c r="O38" i="11"/>
  <c r="O39" i="11"/>
  <c r="O40" i="11"/>
  <c r="O41" i="11"/>
  <c r="O69" i="10"/>
  <c r="O70" i="10"/>
  <c r="O71" i="10"/>
  <c r="O72" i="10"/>
  <c r="O73" i="10"/>
  <c r="O74" i="10"/>
  <c r="O36" i="9"/>
  <c r="O37" i="9"/>
  <c r="O38" i="9"/>
  <c r="O39" i="9"/>
  <c r="O40" i="9"/>
  <c r="O41" i="9"/>
  <c r="O35" i="9"/>
  <c r="O69" i="8"/>
  <c r="O70" i="8"/>
  <c r="O71" i="8"/>
  <c r="O73" i="8"/>
  <c r="O74" i="8"/>
  <c r="O68" i="8"/>
  <c r="O69" i="7"/>
  <c r="O70" i="7"/>
  <c r="O71" i="7"/>
  <c r="O72" i="7"/>
  <c r="O73" i="7"/>
  <c r="O74" i="7"/>
  <c r="O75" i="7"/>
  <c r="O37" i="5"/>
  <c r="O38" i="5"/>
  <c r="O39" i="5"/>
  <c r="O40" i="5"/>
  <c r="O41" i="5"/>
  <c r="O42" i="5"/>
  <c r="O36" i="5"/>
  <c r="O38" i="3"/>
  <c r="O39" i="3"/>
  <c r="O40" i="3"/>
  <c r="O41" i="3"/>
  <c r="O42" i="3"/>
  <c r="O43" i="3"/>
  <c r="O37" i="3"/>
  <c r="D44" i="13" l="1"/>
  <c r="O44" i="13"/>
  <c r="P44" i="13"/>
  <c r="H44" i="13"/>
  <c r="N69" i="8"/>
  <c r="N70" i="8"/>
  <c r="N71" i="8"/>
  <c r="N73" i="8"/>
  <c r="N74" i="8"/>
  <c r="K75" i="8"/>
  <c r="I75" i="8"/>
  <c r="G75" i="8"/>
  <c r="E75" i="8"/>
  <c r="B75" i="8"/>
  <c r="C74" i="8"/>
  <c r="D74" i="8" s="1"/>
  <c r="C73" i="8"/>
  <c r="L73" i="8" s="1"/>
  <c r="C71" i="8"/>
  <c r="D71" i="8" s="1"/>
  <c r="C70" i="8"/>
  <c r="M70" i="8" s="1"/>
  <c r="C69" i="8"/>
  <c r="D69" i="8" s="1"/>
  <c r="C68" i="8"/>
  <c r="I28" i="13"/>
  <c r="N28" i="13"/>
  <c r="K28" i="13"/>
  <c r="G28" i="13"/>
  <c r="E28" i="13"/>
  <c r="B28" i="13"/>
  <c r="C27" i="13"/>
  <c r="O27" i="13" s="1"/>
  <c r="C26" i="13"/>
  <c r="P26" i="13" s="1"/>
  <c r="C25" i="13"/>
  <c r="O25" i="13" s="1"/>
  <c r="C24" i="13"/>
  <c r="P24" i="13" s="1"/>
  <c r="C23" i="13"/>
  <c r="O23" i="13" s="1"/>
  <c r="C22" i="13"/>
  <c r="P22" i="13" s="1"/>
  <c r="C21" i="13"/>
  <c r="O21" i="13" s="1"/>
  <c r="O54" i="8"/>
  <c r="O52" i="8"/>
  <c r="K59" i="8"/>
  <c r="I59" i="8"/>
  <c r="G59" i="8"/>
  <c r="E59" i="8"/>
  <c r="B59" i="8"/>
  <c r="C58" i="8"/>
  <c r="D58" i="8" s="1"/>
  <c r="C57" i="8"/>
  <c r="L57" i="8" s="1"/>
  <c r="C55" i="8"/>
  <c r="D55" i="8" s="1"/>
  <c r="C54" i="8"/>
  <c r="M54" i="8" s="1"/>
  <c r="N59" i="8"/>
  <c r="C52" i="8"/>
  <c r="N43" i="12"/>
  <c r="K43" i="12"/>
  <c r="I43" i="12"/>
  <c r="G43" i="12"/>
  <c r="E43" i="12"/>
  <c r="B43" i="12"/>
  <c r="C42" i="12"/>
  <c r="O42" i="12" s="1"/>
  <c r="C41" i="12"/>
  <c r="P41" i="12" s="1"/>
  <c r="C40" i="12"/>
  <c r="O40" i="12" s="1"/>
  <c r="O39" i="12"/>
  <c r="L39" i="12"/>
  <c r="H39" i="12"/>
  <c r="D39" i="12"/>
  <c r="C39" i="12"/>
  <c r="P39" i="12" s="1"/>
  <c r="C38" i="12"/>
  <c r="O38" i="12" s="1"/>
  <c r="O37" i="12"/>
  <c r="L37" i="12"/>
  <c r="H37" i="12"/>
  <c r="D37" i="12"/>
  <c r="C37" i="12"/>
  <c r="P37" i="12" s="1"/>
  <c r="C36" i="12"/>
  <c r="O36" i="12" s="1"/>
  <c r="N28" i="12"/>
  <c r="K28" i="12"/>
  <c r="I28" i="12"/>
  <c r="G28" i="12"/>
  <c r="E28" i="12"/>
  <c r="B28" i="12"/>
  <c r="C27" i="12"/>
  <c r="O27" i="12" s="1"/>
  <c r="D26" i="12"/>
  <c r="C26" i="12"/>
  <c r="P26" i="12" s="1"/>
  <c r="C25" i="12"/>
  <c r="O25" i="12" s="1"/>
  <c r="C24" i="12"/>
  <c r="P24" i="12" s="1"/>
  <c r="C23" i="12"/>
  <c r="O23" i="12" s="1"/>
  <c r="O22" i="12"/>
  <c r="L22" i="12"/>
  <c r="H22" i="12"/>
  <c r="D22" i="12"/>
  <c r="C22" i="12"/>
  <c r="P22" i="12" s="1"/>
  <c r="C21" i="12"/>
  <c r="O21" i="12" s="1"/>
  <c r="O42" i="8"/>
  <c r="O43" i="8"/>
  <c r="O40" i="8"/>
  <c r="O39" i="8"/>
  <c r="H74" i="8" l="1"/>
  <c r="L74" i="8"/>
  <c r="F74" i="8"/>
  <c r="J74" i="8"/>
  <c r="M73" i="8"/>
  <c r="D73" i="8"/>
  <c r="F73" i="8"/>
  <c r="H73" i="8"/>
  <c r="J73" i="8"/>
  <c r="J71" i="8"/>
  <c r="F71" i="8"/>
  <c r="H71" i="8"/>
  <c r="L71" i="8"/>
  <c r="F70" i="8"/>
  <c r="D70" i="8"/>
  <c r="H70" i="8"/>
  <c r="J70" i="8"/>
  <c r="L70" i="8"/>
  <c r="H69" i="8"/>
  <c r="L69" i="8"/>
  <c r="F69" i="8"/>
  <c r="J69" i="8"/>
  <c r="M68" i="8"/>
  <c r="H68" i="8"/>
  <c r="D68" i="8"/>
  <c r="F68" i="8"/>
  <c r="J68" i="8"/>
  <c r="L68" i="8"/>
  <c r="C75" i="8"/>
  <c r="D75" i="8" s="1"/>
  <c r="M69" i="8"/>
  <c r="M71" i="8"/>
  <c r="M74" i="8"/>
  <c r="H22" i="13"/>
  <c r="O22" i="13"/>
  <c r="H24" i="13"/>
  <c r="O24" i="13"/>
  <c r="H26" i="13"/>
  <c r="O26" i="13"/>
  <c r="D22" i="13"/>
  <c r="L22" i="13"/>
  <c r="D24" i="13"/>
  <c r="L24" i="13"/>
  <c r="D26" i="13"/>
  <c r="L26" i="13"/>
  <c r="F21" i="13"/>
  <c r="J21" i="13"/>
  <c r="M21" i="13"/>
  <c r="P21" i="13"/>
  <c r="F23" i="13"/>
  <c r="J23" i="13"/>
  <c r="M23" i="13"/>
  <c r="P23" i="13"/>
  <c r="F25" i="13"/>
  <c r="J25" i="13"/>
  <c r="M25" i="13"/>
  <c r="P25" i="13"/>
  <c r="F27" i="13"/>
  <c r="J27" i="13"/>
  <c r="M27" i="13"/>
  <c r="P27" i="13"/>
  <c r="C28" i="13"/>
  <c r="J28" i="13" s="1"/>
  <c r="D21" i="13"/>
  <c r="H21" i="13"/>
  <c r="L21" i="13"/>
  <c r="F22" i="13"/>
  <c r="J22" i="13"/>
  <c r="M22" i="13"/>
  <c r="D23" i="13"/>
  <c r="H23" i="13"/>
  <c r="L23" i="13"/>
  <c r="F24" i="13"/>
  <c r="J24" i="13"/>
  <c r="M24" i="13"/>
  <c r="D25" i="13"/>
  <c r="H25" i="13"/>
  <c r="L25" i="13"/>
  <c r="F26" i="13"/>
  <c r="J26" i="13"/>
  <c r="M26" i="13"/>
  <c r="D27" i="13"/>
  <c r="H27" i="13"/>
  <c r="L27" i="13"/>
  <c r="O58" i="8"/>
  <c r="O57" i="8"/>
  <c r="O55" i="8"/>
  <c r="F54" i="8"/>
  <c r="J58" i="8"/>
  <c r="D54" i="8"/>
  <c r="H54" i="8"/>
  <c r="J54" i="8"/>
  <c r="L54" i="8"/>
  <c r="F58" i="8"/>
  <c r="H55" i="8"/>
  <c r="L55" i="8"/>
  <c r="M57" i="8"/>
  <c r="F55" i="8"/>
  <c r="J55" i="8"/>
  <c r="D57" i="8"/>
  <c r="F57" i="8"/>
  <c r="H57" i="8"/>
  <c r="J57" i="8"/>
  <c r="H58" i="8"/>
  <c r="L58" i="8"/>
  <c r="M52" i="8"/>
  <c r="D52" i="8"/>
  <c r="F52" i="8"/>
  <c r="H52" i="8"/>
  <c r="J52" i="8"/>
  <c r="L52" i="8"/>
  <c r="C59" i="8"/>
  <c r="D59" i="8" s="1"/>
  <c r="M55" i="8"/>
  <c r="M58" i="8"/>
  <c r="H41" i="12"/>
  <c r="O41" i="12"/>
  <c r="D41" i="12"/>
  <c r="L41" i="12"/>
  <c r="L26" i="12"/>
  <c r="H26" i="12"/>
  <c r="O26" i="12"/>
  <c r="D24" i="12"/>
  <c r="L24" i="12"/>
  <c r="H24" i="12"/>
  <c r="O24" i="12"/>
  <c r="F36" i="12"/>
  <c r="J36" i="12"/>
  <c r="M36" i="12"/>
  <c r="P36" i="12"/>
  <c r="F38" i="12"/>
  <c r="J38" i="12"/>
  <c r="M38" i="12"/>
  <c r="P38" i="12"/>
  <c r="F40" i="12"/>
  <c r="J40" i="12"/>
  <c r="M40" i="12"/>
  <c r="P40" i="12"/>
  <c r="F42" i="12"/>
  <c r="J42" i="12"/>
  <c r="M42" i="12"/>
  <c r="P42" i="12"/>
  <c r="C43" i="12"/>
  <c r="J43" i="12" s="1"/>
  <c r="D36" i="12"/>
  <c r="H36" i="12"/>
  <c r="L36" i="12"/>
  <c r="F37" i="12"/>
  <c r="J37" i="12"/>
  <c r="M37" i="12"/>
  <c r="D38" i="12"/>
  <c r="H38" i="12"/>
  <c r="L38" i="12"/>
  <c r="F39" i="12"/>
  <c r="J39" i="12"/>
  <c r="M39" i="12"/>
  <c r="D40" i="12"/>
  <c r="H40" i="12"/>
  <c r="L40" i="12"/>
  <c r="F41" i="12"/>
  <c r="J41" i="12"/>
  <c r="M41" i="12"/>
  <c r="D42" i="12"/>
  <c r="H42" i="12"/>
  <c r="L42" i="12"/>
  <c r="F21" i="12"/>
  <c r="J21" i="12"/>
  <c r="M21" i="12"/>
  <c r="P21" i="12"/>
  <c r="F23" i="12"/>
  <c r="J23" i="12"/>
  <c r="M23" i="12"/>
  <c r="P23" i="12"/>
  <c r="F25" i="12"/>
  <c r="J25" i="12"/>
  <c r="M25" i="12"/>
  <c r="P25" i="12"/>
  <c r="F27" i="12"/>
  <c r="J27" i="12"/>
  <c r="M27" i="12"/>
  <c r="P27" i="12"/>
  <c r="C28" i="12"/>
  <c r="L28" i="12" s="1"/>
  <c r="D21" i="12"/>
  <c r="H21" i="12"/>
  <c r="L21" i="12"/>
  <c r="F22" i="12"/>
  <c r="J22" i="12"/>
  <c r="M22" i="12"/>
  <c r="D23" i="12"/>
  <c r="H23" i="12"/>
  <c r="L23" i="12"/>
  <c r="F24" i="12"/>
  <c r="J24" i="12"/>
  <c r="M24" i="12"/>
  <c r="D25" i="12"/>
  <c r="H25" i="12"/>
  <c r="L25" i="12"/>
  <c r="F26" i="12"/>
  <c r="J26" i="12"/>
  <c r="M26" i="12"/>
  <c r="D27" i="12"/>
  <c r="H27" i="12"/>
  <c r="L27" i="12"/>
  <c r="C42" i="9"/>
  <c r="C76" i="7"/>
  <c r="I76" i="7"/>
  <c r="M75" i="8" l="1"/>
  <c r="F75" i="8"/>
  <c r="L75" i="8"/>
  <c r="H75" i="8"/>
  <c r="J75" i="8"/>
  <c r="P75" i="8"/>
  <c r="F28" i="13"/>
  <c r="M28" i="13"/>
  <c r="L28" i="13"/>
  <c r="D28" i="13"/>
  <c r="O28" i="13"/>
  <c r="H28" i="13"/>
  <c r="P28" i="13"/>
  <c r="M59" i="8"/>
  <c r="F59" i="8"/>
  <c r="L59" i="8"/>
  <c r="H59" i="8"/>
  <c r="P59" i="8"/>
  <c r="J59" i="8"/>
  <c r="L43" i="12"/>
  <c r="F43" i="12"/>
  <c r="M43" i="12"/>
  <c r="F28" i="12"/>
  <c r="M28" i="12"/>
  <c r="J28" i="12"/>
  <c r="D43" i="12"/>
  <c r="O43" i="12"/>
  <c r="P43" i="12"/>
  <c r="H43" i="12"/>
  <c r="D28" i="12"/>
  <c r="O28" i="12"/>
  <c r="P28" i="12"/>
  <c r="H28" i="12"/>
  <c r="N42" i="9"/>
  <c r="K42" i="9"/>
  <c r="I42" i="9"/>
  <c r="G42" i="9"/>
  <c r="E42" i="9"/>
  <c r="B42" i="9"/>
  <c r="C41" i="9"/>
  <c r="C40" i="9"/>
  <c r="P40" i="9" s="1"/>
  <c r="C39" i="9"/>
  <c r="C38" i="9"/>
  <c r="P38" i="9" s="1"/>
  <c r="C37" i="9"/>
  <c r="C36" i="9"/>
  <c r="P36" i="9" s="1"/>
  <c r="C35" i="9"/>
  <c r="L40" i="9" l="1"/>
  <c r="D40" i="9"/>
  <c r="H40" i="9"/>
  <c r="H38" i="9"/>
  <c r="D38" i="9"/>
  <c r="L38" i="9"/>
  <c r="H36" i="9"/>
  <c r="D36" i="9"/>
  <c r="L36" i="9"/>
  <c r="F35" i="9"/>
  <c r="J35" i="9"/>
  <c r="M35" i="9"/>
  <c r="P35" i="9"/>
  <c r="F37" i="9"/>
  <c r="J37" i="9"/>
  <c r="M37" i="9"/>
  <c r="P37" i="9"/>
  <c r="F39" i="9"/>
  <c r="J39" i="9"/>
  <c r="M39" i="9"/>
  <c r="P39" i="9"/>
  <c r="F41" i="9"/>
  <c r="J41" i="9"/>
  <c r="M41" i="9"/>
  <c r="P41" i="9"/>
  <c r="L42" i="9"/>
  <c r="D35" i="9"/>
  <c r="H35" i="9"/>
  <c r="L35" i="9"/>
  <c r="F36" i="9"/>
  <c r="J36" i="9"/>
  <c r="M36" i="9"/>
  <c r="D37" i="9"/>
  <c r="H37" i="9"/>
  <c r="L37" i="9"/>
  <c r="F38" i="9"/>
  <c r="J38" i="9"/>
  <c r="M38" i="9"/>
  <c r="D39" i="9"/>
  <c r="H39" i="9"/>
  <c r="L39" i="9"/>
  <c r="F40" i="9"/>
  <c r="J40" i="9"/>
  <c r="M40" i="9"/>
  <c r="D41" i="9"/>
  <c r="H41" i="9"/>
  <c r="L41" i="9"/>
  <c r="F42" i="9" l="1"/>
  <c r="M42" i="9"/>
  <c r="J42" i="9"/>
  <c r="D42" i="9"/>
  <c r="P42" i="9"/>
  <c r="H42" i="9"/>
  <c r="N27" i="9" l="1"/>
  <c r="K27" i="9"/>
  <c r="I27" i="9"/>
  <c r="G27" i="9"/>
  <c r="E27" i="9"/>
  <c r="B27" i="9"/>
  <c r="C26" i="9"/>
  <c r="O26" i="9" s="1"/>
  <c r="C25" i="9"/>
  <c r="P25" i="9" s="1"/>
  <c r="C24" i="9"/>
  <c r="O24" i="9" s="1"/>
  <c r="C23" i="9"/>
  <c r="P23" i="9" s="1"/>
  <c r="C22" i="9"/>
  <c r="O22" i="9" s="1"/>
  <c r="C21" i="9"/>
  <c r="P21" i="9" s="1"/>
  <c r="C20" i="9"/>
  <c r="O20" i="9" s="1"/>
  <c r="H21" i="9" l="1"/>
  <c r="O21" i="9"/>
  <c r="H23" i="9"/>
  <c r="O23" i="9"/>
  <c r="H25" i="9"/>
  <c r="O25" i="9"/>
  <c r="D21" i="9"/>
  <c r="L21" i="9"/>
  <c r="D23" i="9"/>
  <c r="L23" i="9"/>
  <c r="D25" i="9"/>
  <c r="L25" i="9"/>
  <c r="F20" i="9"/>
  <c r="J20" i="9"/>
  <c r="M20" i="9"/>
  <c r="P20" i="9"/>
  <c r="F22" i="9"/>
  <c r="J22" i="9"/>
  <c r="M22" i="9"/>
  <c r="P22" i="9"/>
  <c r="F24" i="9"/>
  <c r="J24" i="9"/>
  <c r="M24" i="9"/>
  <c r="P24" i="9"/>
  <c r="F26" i="9"/>
  <c r="J26" i="9"/>
  <c r="M26" i="9"/>
  <c r="P26" i="9"/>
  <c r="C27" i="9"/>
  <c r="L27" i="9" s="1"/>
  <c r="D20" i="9"/>
  <c r="H20" i="9"/>
  <c r="L20" i="9"/>
  <c r="F21" i="9"/>
  <c r="J21" i="9"/>
  <c r="M21" i="9"/>
  <c r="D22" i="9"/>
  <c r="H22" i="9"/>
  <c r="L22" i="9"/>
  <c r="F23" i="9"/>
  <c r="J23" i="9"/>
  <c r="M23" i="9"/>
  <c r="D24" i="9"/>
  <c r="H24" i="9"/>
  <c r="L24" i="9"/>
  <c r="F25" i="9"/>
  <c r="J25" i="9"/>
  <c r="M25" i="9"/>
  <c r="D26" i="9"/>
  <c r="H26" i="9"/>
  <c r="L26" i="9"/>
  <c r="C11" i="5"/>
  <c r="C10" i="5"/>
  <c r="C9" i="5"/>
  <c r="C8" i="5"/>
  <c r="C7" i="5"/>
  <c r="C6" i="5"/>
  <c r="C5" i="5"/>
  <c r="C12" i="5"/>
  <c r="N43" i="5"/>
  <c r="K43" i="5"/>
  <c r="C43" i="5" s="1"/>
  <c r="I43" i="5"/>
  <c r="G43" i="5"/>
  <c r="E43" i="5"/>
  <c r="B43" i="5"/>
  <c r="C42" i="5"/>
  <c r="C41" i="5"/>
  <c r="P41" i="5" s="1"/>
  <c r="C40" i="5"/>
  <c r="C39" i="5"/>
  <c r="P39" i="5" s="1"/>
  <c r="C38" i="5"/>
  <c r="L37" i="5"/>
  <c r="H37" i="5"/>
  <c r="D37" i="5"/>
  <c r="C37" i="5"/>
  <c r="P37" i="5" s="1"/>
  <c r="C36" i="5"/>
  <c r="N27" i="5"/>
  <c r="K27" i="5"/>
  <c r="I27" i="5"/>
  <c r="G27" i="5"/>
  <c r="E27" i="5"/>
  <c r="B27" i="5"/>
  <c r="C26" i="5"/>
  <c r="O26" i="5" s="1"/>
  <c r="C25" i="5"/>
  <c r="P25" i="5" s="1"/>
  <c r="C24" i="5"/>
  <c r="O24" i="5" s="1"/>
  <c r="C23" i="5"/>
  <c r="P23" i="5" s="1"/>
  <c r="C22" i="5"/>
  <c r="O22" i="5" s="1"/>
  <c r="C21" i="5"/>
  <c r="P21" i="5" s="1"/>
  <c r="C20" i="5"/>
  <c r="O20" i="5" s="1"/>
  <c r="N42" i="11"/>
  <c r="K42" i="11"/>
  <c r="I42" i="11"/>
  <c r="G42" i="11"/>
  <c r="E42" i="11"/>
  <c r="B42" i="11"/>
  <c r="L41" i="11"/>
  <c r="H41" i="11"/>
  <c r="D41" i="11"/>
  <c r="C41" i="11"/>
  <c r="P41" i="11" s="1"/>
  <c r="C40" i="11"/>
  <c r="L39" i="11"/>
  <c r="H39" i="11"/>
  <c r="D39" i="11"/>
  <c r="C39" i="11"/>
  <c r="P39" i="11" s="1"/>
  <c r="C38" i="11"/>
  <c r="C37" i="11"/>
  <c r="P37" i="11" s="1"/>
  <c r="C36" i="11"/>
  <c r="O35" i="11"/>
  <c r="L35" i="11"/>
  <c r="H35" i="11"/>
  <c r="D35" i="11"/>
  <c r="C35" i="11"/>
  <c r="F27" i="9" l="1"/>
  <c r="M27" i="9"/>
  <c r="J27" i="9"/>
  <c r="D27" i="9"/>
  <c r="O27" i="9"/>
  <c r="P27" i="9"/>
  <c r="H27" i="9"/>
  <c r="H41" i="5"/>
  <c r="D41" i="5"/>
  <c r="L41" i="5"/>
  <c r="H39" i="5"/>
  <c r="D39" i="5"/>
  <c r="L39" i="5"/>
  <c r="D21" i="5"/>
  <c r="D25" i="5"/>
  <c r="D23" i="5"/>
  <c r="L21" i="5"/>
  <c r="L23" i="5"/>
  <c r="L25" i="5"/>
  <c r="H21" i="5"/>
  <c r="O21" i="5"/>
  <c r="H23" i="5"/>
  <c r="O23" i="5"/>
  <c r="H25" i="5"/>
  <c r="O25" i="5"/>
  <c r="F36" i="5"/>
  <c r="J36" i="5"/>
  <c r="M36" i="5"/>
  <c r="P36" i="5"/>
  <c r="F38" i="5"/>
  <c r="J38" i="5"/>
  <c r="M38" i="5"/>
  <c r="P38" i="5"/>
  <c r="F40" i="5"/>
  <c r="J40" i="5"/>
  <c r="M40" i="5"/>
  <c r="P40" i="5"/>
  <c r="F42" i="5"/>
  <c r="J42" i="5"/>
  <c r="M42" i="5"/>
  <c r="P42" i="5"/>
  <c r="L43" i="5"/>
  <c r="D36" i="5"/>
  <c r="H36" i="5"/>
  <c r="L36" i="5"/>
  <c r="F37" i="5"/>
  <c r="J37" i="5"/>
  <c r="M37" i="5"/>
  <c r="D38" i="5"/>
  <c r="H38" i="5"/>
  <c r="L38" i="5"/>
  <c r="F39" i="5"/>
  <c r="J39" i="5"/>
  <c r="M39" i="5"/>
  <c r="D40" i="5"/>
  <c r="H40" i="5"/>
  <c r="L40" i="5"/>
  <c r="F41" i="5"/>
  <c r="J41" i="5"/>
  <c r="M41" i="5"/>
  <c r="D42" i="5"/>
  <c r="H42" i="5"/>
  <c r="L42" i="5"/>
  <c r="F20" i="5"/>
  <c r="J20" i="5"/>
  <c r="M20" i="5"/>
  <c r="P20" i="5"/>
  <c r="F22" i="5"/>
  <c r="J22" i="5"/>
  <c r="M22" i="5"/>
  <c r="P22" i="5"/>
  <c r="F24" i="5"/>
  <c r="J24" i="5"/>
  <c r="M24" i="5"/>
  <c r="P24" i="5"/>
  <c r="F26" i="5"/>
  <c r="J26" i="5"/>
  <c r="M26" i="5"/>
  <c r="P26" i="5"/>
  <c r="C27" i="5"/>
  <c r="D20" i="5"/>
  <c r="H20" i="5"/>
  <c r="L20" i="5"/>
  <c r="F21" i="5"/>
  <c r="J21" i="5"/>
  <c r="M21" i="5"/>
  <c r="D22" i="5"/>
  <c r="H22" i="5"/>
  <c r="L22" i="5"/>
  <c r="F23" i="5"/>
  <c r="J23" i="5"/>
  <c r="M23" i="5"/>
  <c r="D24" i="5"/>
  <c r="H24" i="5"/>
  <c r="L24" i="5"/>
  <c r="F25" i="5"/>
  <c r="J25" i="5"/>
  <c r="M25" i="5"/>
  <c r="D26" i="5"/>
  <c r="H26" i="5"/>
  <c r="L26" i="5"/>
  <c r="C42" i="11"/>
  <c r="H37" i="11"/>
  <c r="D37" i="11"/>
  <c r="L37" i="11"/>
  <c r="J42" i="11"/>
  <c r="M42" i="11"/>
  <c r="F36" i="11"/>
  <c r="J36" i="11"/>
  <c r="M36" i="11"/>
  <c r="P36" i="11"/>
  <c r="F38" i="11"/>
  <c r="J38" i="11"/>
  <c r="M38" i="11"/>
  <c r="P38" i="11"/>
  <c r="F40" i="11"/>
  <c r="J40" i="11"/>
  <c r="M40" i="11"/>
  <c r="P40" i="11"/>
  <c r="F35" i="11"/>
  <c r="J35" i="11"/>
  <c r="M35" i="11"/>
  <c r="P35" i="11"/>
  <c r="D36" i="11"/>
  <c r="H36" i="11"/>
  <c r="L36" i="11"/>
  <c r="F37" i="11"/>
  <c r="J37" i="11"/>
  <c r="M37" i="11"/>
  <c r="D38" i="11"/>
  <c r="H38" i="11"/>
  <c r="L38" i="11"/>
  <c r="F39" i="11"/>
  <c r="J39" i="11"/>
  <c r="M39" i="11"/>
  <c r="D40" i="11"/>
  <c r="H40" i="11"/>
  <c r="L40" i="11"/>
  <c r="F41" i="11"/>
  <c r="J41" i="11"/>
  <c r="M41" i="11"/>
  <c r="N27" i="11"/>
  <c r="K27" i="11"/>
  <c r="I27" i="11"/>
  <c r="G27" i="11"/>
  <c r="E27" i="11"/>
  <c r="B27" i="11"/>
  <c r="C26" i="11"/>
  <c r="P26" i="11" s="1"/>
  <c r="C25" i="11"/>
  <c r="O25" i="11" s="1"/>
  <c r="C24" i="11"/>
  <c r="P24" i="11" s="1"/>
  <c r="C23" i="11"/>
  <c r="O23" i="11" s="1"/>
  <c r="C22" i="11"/>
  <c r="P22" i="11" s="1"/>
  <c r="C21" i="11"/>
  <c r="O21" i="11" s="1"/>
  <c r="C20" i="11"/>
  <c r="D20" i="11" s="1"/>
  <c r="K76" i="7"/>
  <c r="N76" i="7"/>
  <c r="E76" i="7"/>
  <c r="B76" i="7"/>
  <c r="C75" i="7"/>
  <c r="P75" i="7" s="1"/>
  <c r="C74" i="7"/>
  <c r="C73" i="7"/>
  <c r="P73" i="7" s="1"/>
  <c r="C72" i="7"/>
  <c r="L71" i="7"/>
  <c r="H71" i="7"/>
  <c r="D71" i="7"/>
  <c r="C71" i="7"/>
  <c r="P71" i="7" s="1"/>
  <c r="C70" i="7"/>
  <c r="L69" i="7"/>
  <c r="H69" i="7"/>
  <c r="D69" i="7"/>
  <c r="C69" i="7"/>
  <c r="N59" i="7"/>
  <c r="K59" i="7"/>
  <c r="I59" i="7"/>
  <c r="G59" i="7"/>
  <c r="E59" i="7"/>
  <c r="B59" i="7"/>
  <c r="C58" i="7"/>
  <c r="P58" i="7" s="1"/>
  <c r="C57" i="7"/>
  <c r="O57" i="7" s="1"/>
  <c r="C56" i="7"/>
  <c r="P56" i="7" s="1"/>
  <c r="C55" i="7"/>
  <c r="O55" i="7" s="1"/>
  <c r="C54" i="7"/>
  <c r="P54" i="7" s="1"/>
  <c r="C53" i="7"/>
  <c r="O53" i="7" s="1"/>
  <c r="C52" i="7"/>
  <c r="K75" i="10"/>
  <c r="N75" i="10"/>
  <c r="G75" i="10"/>
  <c r="E75" i="10"/>
  <c r="B75" i="10"/>
  <c r="L74" i="10"/>
  <c r="H74" i="10"/>
  <c r="D74" i="10"/>
  <c r="C74" i="10"/>
  <c r="P74" i="10" s="1"/>
  <c r="C73" i="10"/>
  <c r="L72" i="10"/>
  <c r="H72" i="10"/>
  <c r="D72" i="10"/>
  <c r="C72" i="10"/>
  <c r="P72" i="10" s="1"/>
  <c r="C71" i="10"/>
  <c r="L70" i="10"/>
  <c r="H70" i="10"/>
  <c r="D70" i="10"/>
  <c r="C70" i="10"/>
  <c r="P70" i="10" s="1"/>
  <c r="C69" i="10"/>
  <c r="O68" i="10"/>
  <c r="L68" i="10"/>
  <c r="H68" i="10"/>
  <c r="D68" i="10"/>
  <c r="C68" i="10"/>
  <c r="N59" i="10"/>
  <c r="K59" i="10"/>
  <c r="I59" i="10"/>
  <c r="G59" i="10"/>
  <c r="E59" i="10"/>
  <c r="B59" i="10"/>
  <c r="C58" i="10"/>
  <c r="P58" i="10" s="1"/>
  <c r="C57" i="10"/>
  <c r="O57" i="10" s="1"/>
  <c r="C56" i="10"/>
  <c r="P56" i="10" s="1"/>
  <c r="C55" i="10"/>
  <c r="O55" i="10" s="1"/>
  <c r="C54" i="10"/>
  <c r="P54" i="10" s="1"/>
  <c r="C53" i="10"/>
  <c r="O53" i="10" s="1"/>
  <c r="C52" i="10"/>
  <c r="N44" i="3"/>
  <c r="K44" i="3"/>
  <c r="I44" i="3"/>
  <c r="G44" i="3"/>
  <c r="E44" i="3"/>
  <c r="B44" i="3"/>
  <c r="L43" i="3"/>
  <c r="H43" i="3"/>
  <c r="D43" i="3"/>
  <c r="C43" i="3"/>
  <c r="P43" i="3" s="1"/>
  <c r="C42" i="3"/>
  <c r="L41" i="3"/>
  <c r="H41" i="3"/>
  <c r="D41" i="3"/>
  <c r="C41" i="3"/>
  <c r="P41" i="3" s="1"/>
  <c r="C40" i="3"/>
  <c r="L39" i="3"/>
  <c r="H39" i="3"/>
  <c r="D39" i="3"/>
  <c r="C39" i="3"/>
  <c r="P39" i="3" s="1"/>
  <c r="C38" i="3"/>
  <c r="C37" i="3"/>
  <c r="N29" i="3"/>
  <c r="K29" i="3"/>
  <c r="I29" i="3"/>
  <c r="G29" i="3"/>
  <c r="E29" i="3"/>
  <c r="B29" i="3"/>
  <c r="C28" i="3"/>
  <c r="P28" i="3" s="1"/>
  <c r="C27" i="3"/>
  <c r="O27" i="3" s="1"/>
  <c r="C26" i="3"/>
  <c r="P26" i="3" s="1"/>
  <c r="C25" i="3"/>
  <c r="O25" i="3" s="1"/>
  <c r="C24" i="3"/>
  <c r="P24" i="3" s="1"/>
  <c r="C23" i="3"/>
  <c r="O23" i="3" s="1"/>
  <c r="C22" i="3"/>
  <c r="J43" i="5" l="1"/>
  <c r="F43" i="5"/>
  <c r="M43" i="5"/>
  <c r="D43" i="5"/>
  <c r="H43" i="5"/>
  <c r="P43" i="5"/>
  <c r="D27" i="5"/>
  <c r="O27" i="5"/>
  <c r="P27" i="5"/>
  <c r="H27" i="5"/>
  <c r="F27" i="5"/>
  <c r="M27" i="5"/>
  <c r="J27" i="5"/>
  <c r="L27" i="5"/>
  <c r="F42" i="11"/>
  <c r="P42" i="11"/>
  <c r="D42" i="11"/>
  <c r="H42" i="11"/>
  <c r="L42" i="11"/>
  <c r="L20" i="11"/>
  <c r="L22" i="11"/>
  <c r="D22" i="11"/>
  <c r="D24" i="11"/>
  <c r="C27" i="11"/>
  <c r="L27" i="11" s="1"/>
  <c r="H20" i="11"/>
  <c r="O20" i="11"/>
  <c r="H22" i="11"/>
  <c r="O22" i="11"/>
  <c r="H24" i="11"/>
  <c r="O27" i="11"/>
  <c r="F21" i="11"/>
  <c r="J21" i="11"/>
  <c r="M21" i="11"/>
  <c r="P21" i="11"/>
  <c r="F23" i="11"/>
  <c r="J23" i="11"/>
  <c r="M23" i="11"/>
  <c r="P23" i="11"/>
  <c r="L24" i="11"/>
  <c r="O24" i="11"/>
  <c r="F25" i="11"/>
  <c r="J25" i="11"/>
  <c r="M25" i="11"/>
  <c r="P25" i="11"/>
  <c r="D26" i="11"/>
  <c r="H26" i="11"/>
  <c r="L26" i="11"/>
  <c r="O26" i="11"/>
  <c r="F20" i="11"/>
  <c r="J20" i="11"/>
  <c r="M20" i="11"/>
  <c r="P20" i="11"/>
  <c r="D21" i="11"/>
  <c r="H21" i="11"/>
  <c r="L21" i="11"/>
  <c r="F22" i="11"/>
  <c r="J22" i="11"/>
  <c r="M22" i="11"/>
  <c r="D23" i="11"/>
  <c r="H23" i="11"/>
  <c r="L23" i="11"/>
  <c r="F24" i="11"/>
  <c r="J24" i="11"/>
  <c r="M24" i="11"/>
  <c r="D25" i="11"/>
  <c r="H25" i="11"/>
  <c r="L25" i="11"/>
  <c r="F26" i="11"/>
  <c r="J26" i="11"/>
  <c r="M26" i="11"/>
  <c r="L75" i="7"/>
  <c r="D75" i="7"/>
  <c r="H75" i="7"/>
  <c r="H73" i="7"/>
  <c r="D73" i="7"/>
  <c r="L73" i="7"/>
  <c r="O76" i="7"/>
  <c r="J76" i="7"/>
  <c r="M76" i="7"/>
  <c r="F70" i="7"/>
  <c r="J70" i="7"/>
  <c r="M70" i="7"/>
  <c r="P70" i="7"/>
  <c r="F72" i="7"/>
  <c r="J72" i="7"/>
  <c r="M72" i="7"/>
  <c r="P72" i="7"/>
  <c r="F74" i="7"/>
  <c r="J74" i="7"/>
  <c r="M74" i="7"/>
  <c r="P74" i="7"/>
  <c r="F69" i="7"/>
  <c r="J69" i="7"/>
  <c r="M69" i="7"/>
  <c r="P69" i="7"/>
  <c r="D70" i="7"/>
  <c r="H70" i="7"/>
  <c r="L70" i="7"/>
  <c r="F71" i="7"/>
  <c r="J71" i="7"/>
  <c r="M71" i="7"/>
  <c r="D72" i="7"/>
  <c r="H72" i="7"/>
  <c r="L72" i="7"/>
  <c r="F73" i="7"/>
  <c r="J73" i="7"/>
  <c r="M73" i="7"/>
  <c r="D74" i="7"/>
  <c r="H74" i="7"/>
  <c r="L74" i="7"/>
  <c r="F75" i="7"/>
  <c r="J75" i="7"/>
  <c r="M75" i="7"/>
  <c r="C59" i="7"/>
  <c r="O59" i="7" s="1"/>
  <c r="H52" i="7"/>
  <c r="O52" i="7"/>
  <c r="H54" i="7"/>
  <c r="O54" i="7"/>
  <c r="H56" i="7"/>
  <c r="O56" i="7"/>
  <c r="H58" i="7"/>
  <c r="O58" i="7"/>
  <c r="D52" i="7"/>
  <c r="L52" i="7"/>
  <c r="D54" i="7"/>
  <c r="L54" i="7"/>
  <c r="D56" i="7"/>
  <c r="L56" i="7"/>
  <c r="D58" i="7"/>
  <c r="L58" i="7"/>
  <c r="P59" i="7"/>
  <c r="J59" i="7"/>
  <c r="F59" i="7"/>
  <c r="M59" i="7"/>
  <c r="F53" i="7"/>
  <c r="J53" i="7"/>
  <c r="M53" i="7"/>
  <c r="P53" i="7"/>
  <c r="F55" i="7"/>
  <c r="J55" i="7"/>
  <c r="M55" i="7"/>
  <c r="P55" i="7"/>
  <c r="F57" i="7"/>
  <c r="J57" i="7"/>
  <c r="M57" i="7"/>
  <c r="P57" i="7"/>
  <c r="F52" i="7"/>
  <c r="J52" i="7"/>
  <c r="M52" i="7"/>
  <c r="P52" i="7"/>
  <c r="D53" i="7"/>
  <c r="H53" i="7"/>
  <c r="L53" i="7"/>
  <c r="F54" i="7"/>
  <c r="J54" i="7"/>
  <c r="M54" i="7"/>
  <c r="D55" i="7"/>
  <c r="H55" i="7"/>
  <c r="L55" i="7"/>
  <c r="F56" i="7"/>
  <c r="J56" i="7"/>
  <c r="M56" i="7"/>
  <c r="D57" i="7"/>
  <c r="H57" i="7"/>
  <c r="L57" i="7"/>
  <c r="F58" i="7"/>
  <c r="J58" i="7"/>
  <c r="M58" i="7"/>
  <c r="C75" i="10"/>
  <c r="O75" i="10" s="1"/>
  <c r="L75" i="10"/>
  <c r="H75" i="10"/>
  <c r="D75" i="10"/>
  <c r="F69" i="10"/>
  <c r="J69" i="10"/>
  <c r="M69" i="10"/>
  <c r="P69" i="10"/>
  <c r="F71" i="10"/>
  <c r="J71" i="10"/>
  <c r="M71" i="10"/>
  <c r="P71" i="10"/>
  <c r="F73" i="10"/>
  <c r="J73" i="10"/>
  <c r="M73" i="10"/>
  <c r="P73" i="10"/>
  <c r="F68" i="10"/>
  <c r="J68" i="10"/>
  <c r="M68" i="10"/>
  <c r="P68" i="10"/>
  <c r="D69" i="10"/>
  <c r="H69" i="10"/>
  <c r="L69" i="10"/>
  <c r="F70" i="10"/>
  <c r="J70" i="10"/>
  <c r="M70" i="10"/>
  <c r="D71" i="10"/>
  <c r="H71" i="10"/>
  <c r="L71" i="10"/>
  <c r="F72" i="10"/>
  <c r="J72" i="10"/>
  <c r="M72" i="10"/>
  <c r="D73" i="10"/>
  <c r="H73" i="10"/>
  <c r="L73" i="10"/>
  <c r="F74" i="10"/>
  <c r="J74" i="10"/>
  <c r="M74" i="10"/>
  <c r="C59" i="10"/>
  <c r="O59" i="10" s="1"/>
  <c r="H52" i="10"/>
  <c r="O52" i="10"/>
  <c r="H54" i="10"/>
  <c r="O54" i="10"/>
  <c r="H56" i="10"/>
  <c r="O56" i="10"/>
  <c r="H58" i="10"/>
  <c r="O58" i="10"/>
  <c r="D52" i="10"/>
  <c r="L52" i="10"/>
  <c r="D54" i="10"/>
  <c r="L54" i="10"/>
  <c r="D56" i="10"/>
  <c r="L56" i="10"/>
  <c r="D58" i="10"/>
  <c r="L58" i="10"/>
  <c r="J59" i="10"/>
  <c r="M59" i="10"/>
  <c r="F53" i="10"/>
  <c r="J53" i="10"/>
  <c r="M53" i="10"/>
  <c r="P53" i="10"/>
  <c r="F55" i="10"/>
  <c r="J55" i="10"/>
  <c r="M55" i="10"/>
  <c r="P55" i="10"/>
  <c r="F57" i="10"/>
  <c r="J57" i="10"/>
  <c r="M57" i="10"/>
  <c r="P57" i="10"/>
  <c r="F52" i="10"/>
  <c r="J52" i="10"/>
  <c r="M52" i="10"/>
  <c r="P52" i="10"/>
  <c r="D53" i="10"/>
  <c r="H53" i="10"/>
  <c r="L53" i="10"/>
  <c r="F54" i="10"/>
  <c r="J54" i="10"/>
  <c r="M54" i="10"/>
  <c r="D55" i="10"/>
  <c r="H55" i="10"/>
  <c r="L55" i="10"/>
  <c r="F56" i="10"/>
  <c r="J56" i="10"/>
  <c r="M56" i="10"/>
  <c r="D57" i="10"/>
  <c r="H57" i="10"/>
  <c r="L57" i="10"/>
  <c r="F58" i="10"/>
  <c r="J58" i="10"/>
  <c r="M58" i="10"/>
  <c r="C44" i="3"/>
  <c r="D37" i="3"/>
  <c r="L37" i="3"/>
  <c r="H37" i="3"/>
  <c r="P44" i="3"/>
  <c r="J44" i="3"/>
  <c r="F44" i="3"/>
  <c r="M44" i="3"/>
  <c r="F38" i="3"/>
  <c r="J38" i="3"/>
  <c r="M38" i="3"/>
  <c r="P38" i="3"/>
  <c r="F40" i="3"/>
  <c r="J40" i="3"/>
  <c r="M40" i="3"/>
  <c r="P40" i="3"/>
  <c r="F42" i="3"/>
  <c r="J42" i="3"/>
  <c r="M42" i="3"/>
  <c r="P42" i="3"/>
  <c r="F37" i="3"/>
  <c r="J37" i="3"/>
  <c r="M37" i="3"/>
  <c r="P37" i="3"/>
  <c r="D38" i="3"/>
  <c r="H38" i="3"/>
  <c r="L38" i="3"/>
  <c r="F39" i="3"/>
  <c r="J39" i="3"/>
  <c r="M39" i="3"/>
  <c r="D40" i="3"/>
  <c r="H40" i="3"/>
  <c r="L40" i="3"/>
  <c r="F41" i="3"/>
  <c r="J41" i="3"/>
  <c r="M41" i="3"/>
  <c r="D42" i="3"/>
  <c r="H42" i="3"/>
  <c r="L42" i="3"/>
  <c r="F43" i="3"/>
  <c r="J43" i="3"/>
  <c r="M43" i="3"/>
  <c r="C29" i="3"/>
  <c r="O29" i="3" s="1"/>
  <c r="H22" i="3"/>
  <c r="O22" i="3"/>
  <c r="H24" i="3"/>
  <c r="O24" i="3"/>
  <c r="H26" i="3"/>
  <c r="O26" i="3"/>
  <c r="H28" i="3"/>
  <c r="O28" i="3"/>
  <c r="D22" i="3"/>
  <c r="L22" i="3"/>
  <c r="D24" i="3"/>
  <c r="L24" i="3"/>
  <c r="D26" i="3"/>
  <c r="L26" i="3"/>
  <c r="D28" i="3"/>
  <c r="L28" i="3"/>
  <c r="F23" i="3"/>
  <c r="J23" i="3"/>
  <c r="M23" i="3"/>
  <c r="P23" i="3"/>
  <c r="F25" i="3"/>
  <c r="J25" i="3"/>
  <c r="M25" i="3"/>
  <c r="P25" i="3"/>
  <c r="F27" i="3"/>
  <c r="J27" i="3"/>
  <c r="M27" i="3"/>
  <c r="P27" i="3"/>
  <c r="F22" i="3"/>
  <c r="J22" i="3"/>
  <c r="M22" i="3"/>
  <c r="P22" i="3"/>
  <c r="D23" i="3"/>
  <c r="H23" i="3"/>
  <c r="L23" i="3"/>
  <c r="F24" i="3"/>
  <c r="J24" i="3"/>
  <c r="M24" i="3"/>
  <c r="D25" i="3"/>
  <c r="H25" i="3"/>
  <c r="L25" i="3"/>
  <c r="F26" i="3"/>
  <c r="J26" i="3"/>
  <c r="M26" i="3"/>
  <c r="D27" i="3"/>
  <c r="H27" i="3"/>
  <c r="L27" i="3"/>
  <c r="F28" i="3"/>
  <c r="J28" i="3"/>
  <c r="M28" i="3"/>
  <c r="D13" i="11"/>
  <c r="M75" i="10" l="1"/>
  <c r="F75" i="10"/>
  <c r="J75" i="10"/>
  <c r="P75" i="10"/>
  <c r="F27" i="11"/>
  <c r="M27" i="11"/>
  <c r="J27" i="11"/>
  <c r="P27" i="11"/>
  <c r="D27" i="11"/>
  <c r="H27" i="11"/>
  <c r="F76" i="7"/>
  <c r="P76" i="7"/>
  <c r="D76" i="7"/>
  <c r="H76" i="7"/>
  <c r="L76" i="7"/>
  <c r="D59" i="7"/>
  <c r="H59" i="7"/>
  <c r="L59" i="7"/>
  <c r="F59" i="10"/>
  <c r="P59" i="10"/>
  <c r="D59" i="10"/>
  <c r="H59" i="10"/>
  <c r="L59" i="10"/>
  <c r="D44" i="3"/>
  <c r="H44" i="3"/>
  <c r="L44" i="3"/>
  <c r="M29" i="3"/>
  <c r="J29" i="3"/>
  <c r="F29" i="3"/>
  <c r="P29" i="3"/>
  <c r="D29" i="3"/>
  <c r="H29" i="3"/>
  <c r="L29" i="3"/>
  <c r="K43" i="8"/>
  <c r="K12" i="8"/>
  <c r="N12" i="13" l="1"/>
  <c r="K12" i="13"/>
  <c r="I12" i="13"/>
  <c r="G12" i="13"/>
  <c r="E12" i="13"/>
  <c r="B12" i="13"/>
  <c r="C11" i="13"/>
  <c r="O11" i="13" s="1"/>
  <c r="C10" i="13"/>
  <c r="P10" i="13" s="1"/>
  <c r="C9" i="13"/>
  <c r="O9" i="13" s="1"/>
  <c r="C8" i="13"/>
  <c r="P8" i="13" s="1"/>
  <c r="C7" i="13"/>
  <c r="O7" i="13" s="1"/>
  <c r="C6" i="13"/>
  <c r="P6" i="13" s="1"/>
  <c r="C5" i="13"/>
  <c r="O5" i="13" s="1"/>
  <c r="H6" i="13" l="1"/>
  <c r="O6" i="13"/>
  <c r="H8" i="13"/>
  <c r="O8" i="13"/>
  <c r="H10" i="13"/>
  <c r="O10" i="13"/>
  <c r="D6" i="13"/>
  <c r="L6" i="13"/>
  <c r="D8" i="13"/>
  <c r="L8" i="13"/>
  <c r="D10" i="13"/>
  <c r="L10" i="13"/>
  <c r="F5" i="13"/>
  <c r="J5" i="13"/>
  <c r="M5" i="13"/>
  <c r="P5" i="13"/>
  <c r="F7" i="13"/>
  <c r="J7" i="13"/>
  <c r="M7" i="13"/>
  <c r="P7" i="13"/>
  <c r="F9" i="13"/>
  <c r="J9" i="13"/>
  <c r="M9" i="13"/>
  <c r="P9" i="13"/>
  <c r="F11" i="13"/>
  <c r="J11" i="13"/>
  <c r="M11" i="13"/>
  <c r="P11" i="13"/>
  <c r="C12" i="13"/>
  <c r="L12" i="13" s="1"/>
  <c r="D5" i="13"/>
  <c r="H5" i="13"/>
  <c r="L5" i="13"/>
  <c r="F6" i="13"/>
  <c r="J6" i="13"/>
  <c r="M6" i="13"/>
  <c r="D7" i="13"/>
  <c r="H7" i="13"/>
  <c r="L7" i="13"/>
  <c r="F8" i="13"/>
  <c r="J8" i="13"/>
  <c r="M8" i="13"/>
  <c r="D9" i="13"/>
  <c r="H9" i="13"/>
  <c r="L9" i="13"/>
  <c r="F10" i="13"/>
  <c r="J10" i="13"/>
  <c r="M10" i="13"/>
  <c r="D11" i="13"/>
  <c r="H11" i="13"/>
  <c r="L11" i="13"/>
  <c r="J12" i="13" l="1"/>
  <c r="F12" i="13"/>
  <c r="M12" i="13"/>
  <c r="D12" i="13"/>
  <c r="O12" i="13"/>
  <c r="H12" i="13"/>
  <c r="P12" i="13"/>
  <c r="N38" i="8" l="1"/>
  <c r="N39" i="8"/>
  <c r="N40" i="8"/>
  <c r="N42" i="8"/>
  <c r="N43" i="8"/>
  <c r="N37" i="8"/>
  <c r="N68" i="8" s="1"/>
  <c r="N75" i="8" s="1"/>
  <c r="K38" i="8"/>
  <c r="K39" i="8"/>
  <c r="K40" i="8"/>
  <c r="K42" i="8"/>
  <c r="K37" i="8"/>
  <c r="K44" i="8" s="1"/>
  <c r="I38" i="8"/>
  <c r="I39" i="8"/>
  <c r="I40" i="8"/>
  <c r="I42" i="8"/>
  <c r="I43" i="8"/>
  <c r="C43" i="8" s="1"/>
  <c r="I5" i="8"/>
  <c r="I37" i="8" s="1"/>
  <c r="I44" i="8" s="1"/>
  <c r="G38" i="8"/>
  <c r="G39" i="8"/>
  <c r="G40" i="8"/>
  <c r="G42" i="8"/>
  <c r="G43" i="8"/>
  <c r="G37" i="8"/>
  <c r="G44" i="8" s="1"/>
  <c r="E38" i="8"/>
  <c r="E39" i="8"/>
  <c r="E40" i="8"/>
  <c r="C40" i="8" s="1"/>
  <c r="E42" i="8"/>
  <c r="C42" i="8" s="1"/>
  <c r="E43" i="8"/>
  <c r="E37" i="8"/>
  <c r="E44" i="8" s="1"/>
  <c r="N44" i="8"/>
  <c r="B44" i="8"/>
  <c r="F24" i="8"/>
  <c r="N28" i="8"/>
  <c r="K28" i="8"/>
  <c r="I28" i="8"/>
  <c r="G28" i="8"/>
  <c r="E28" i="8"/>
  <c r="B28" i="8"/>
  <c r="C27" i="8"/>
  <c r="O27" i="8" s="1"/>
  <c r="C26" i="8"/>
  <c r="P26" i="8" s="1"/>
  <c r="C24" i="8"/>
  <c r="P24" i="8" s="1"/>
  <c r="C23" i="8"/>
  <c r="O23" i="8" s="1"/>
  <c r="C22" i="8"/>
  <c r="P22" i="8" s="1"/>
  <c r="N12" i="12"/>
  <c r="K12" i="12"/>
  <c r="I12" i="12"/>
  <c r="G12" i="12"/>
  <c r="E12" i="12"/>
  <c r="B12" i="12"/>
  <c r="C11" i="12"/>
  <c r="O11" i="12" s="1"/>
  <c r="C10" i="12"/>
  <c r="P10" i="12" s="1"/>
  <c r="C9" i="12"/>
  <c r="O9" i="12" s="1"/>
  <c r="C8" i="12"/>
  <c r="P8" i="12" s="1"/>
  <c r="C7" i="12"/>
  <c r="O7" i="12" s="1"/>
  <c r="C6" i="12"/>
  <c r="P6" i="12" s="1"/>
  <c r="C5" i="12"/>
  <c r="O5" i="12" s="1"/>
  <c r="C39" i="8" l="1"/>
  <c r="C38" i="8"/>
  <c r="H42" i="8"/>
  <c r="L42" i="8"/>
  <c r="D42" i="8"/>
  <c r="H40" i="8"/>
  <c r="L40" i="8"/>
  <c r="D40" i="8"/>
  <c r="O38" i="8"/>
  <c r="L38" i="8"/>
  <c r="C37" i="8"/>
  <c r="O37" i="8" s="1"/>
  <c r="J39" i="8"/>
  <c r="F43" i="8"/>
  <c r="J43" i="8"/>
  <c r="M43" i="8"/>
  <c r="J38" i="8"/>
  <c r="D39" i="8"/>
  <c r="L39" i="8"/>
  <c r="F40" i="8"/>
  <c r="J40" i="8"/>
  <c r="M40" i="8"/>
  <c r="F42" i="8"/>
  <c r="J42" i="8"/>
  <c r="M42" i="8"/>
  <c r="D43" i="8"/>
  <c r="H43" i="8"/>
  <c r="L43" i="8"/>
  <c r="H22" i="8"/>
  <c r="O22" i="8"/>
  <c r="H24" i="8"/>
  <c r="O24" i="8"/>
  <c r="H26" i="8"/>
  <c r="O26" i="8"/>
  <c r="D22" i="8"/>
  <c r="L22" i="8"/>
  <c r="D24" i="8"/>
  <c r="L24" i="8"/>
  <c r="D26" i="8"/>
  <c r="L26" i="8"/>
  <c r="F23" i="8"/>
  <c r="J23" i="8"/>
  <c r="M23" i="8"/>
  <c r="P23" i="8"/>
  <c r="F27" i="8"/>
  <c r="J27" i="8"/>
  <c r="M27" i="8"/>
  <c r="P27" i="8"/>
  <c r="C28" i="8"/>
  <c r="J28" i="8" s="1"/>
  <c r="F22" i="8"/>
  <c r="J22" i="8"/>
  <c r="M22" i="8"/>
  <c r="D23" i="8"/>
  <c r="H23" i="8"/>
  <c r="L23" i="8"/>
  <c r="J24" i="8"/>
  <c r="M24" i="8"/>
  <c r="F26" i="8"/>
  <c r="J26" i="8"/>
  <c r="M26" i="8"/>
  <c r="D27" i="8"/>
  <c r="H27" i="8"/>
  <c r="L27" i="8"/>
  <c r="L6" i="12"/>
  <c r="L8" i="12"/>
  <c r="L10" i="12"/>
  <c r="D6" i="12"/>
  <c r="D8" i="12"/>
  <c r="D10" i="12"/>
  <c r="H6" i="12"/>
  <c r="O6" i="12"/>
  <c r="H8" i="12"/>
  <c r="O8" i="12"/>
  <c r="H10" i="12"/>
  <c r="O10" i="12"/>
  <c r="F5" i="12"/>
  <c r="J5" i="12"/>
  <c r="M5" i="12"/>
  <c r="P5" i="12"/>
  <c r="F7" i="12"/>
  <c r="J7" i="12"/>
  <c r="M7" i="12"/>
  <c r="P7" i="12"/>
  <c r="F9" i="12"/>
  <c r="J9" i="12"/>
  <c r="M9" i="12"/>
  <c r="P9" i="12"/>
  <c r="F11" i="12"/>
  <c r="J11" i="12"/>
  <c r="M11" i="12"/>
  <c r="P11" i="12"/>
  <c r="C12" i="12"/>
  <c r="J12" i="12" s="1"/>
  <c r="D5" i="12"/>
  <c r="H5" i="12"/>
  <c r="L5" i="12"/>
  <c r="F6" i="12"/>
  <c r="J6" i="12"/>
  <c r="M6" i="12"/>
  <c r="D7" i="12"/>
  <c r="H7" i="12"/>
  <c r="L7" i="12"/>
  <c r="F8" i="12"/>
  <c r="J8" i="12"/>
  <c r="M8" i="12"/>
  <c r="D9" i="12"/>
  <c r="H9" i="12"/>
  <c r="L9" i="12"/>
  <c r="F10" i="12"/>
  <c r="J10" i="12"/>
  <c r="M10" i="12"/>
  <c r="D11" i="12"/>
  <c r="H11" i="12"/>
  <c r="L11" i="12"/>
  <c r="C37" i="7"/>
  <c r="N43" i="7"/>
  <c r="K43" i="7"/>
  <c r="I43" i="7"/>
  <c r="G43" i="7"/>
  <c r="E43" i="7"/>
  <c r="B43" i="7"/>
  <c r="O42" i="7"/>
  <c r="L42" i="7"/>
  <c r="H42" i="7"/>
  <c r="D42" i="7"/>
  <c r="C42" i="7"/>
  <c r="P42" i="7" s="1"/>
  <c r="C41" i="7"/>
  <c r="O41" i="7" s="1"/>
  <c r="O40" i="7"/>
  <c r="L40" i="7"/>
  <c r="H40" i="7"/>
  <c r="D40" i="7"/>
  <c r="C40" i="7"/>
  <c r="P40" i="7" s="1"/>
  <c r="C39" i="7"/>
  <c r="O39" i="7" s="1"/>
  <c r="O38" i="7"/>
  <c r="L38" i="7"/>
  <c r="H38" i="7"/>
  <c r="D38" i="7"/>
  <c r="C38" i="7"/>
  <c r="P38" i="7" s="1"/>
  <c r="O37" i="7"/>
  <c r="L36" i="7"/>
  <c r="D36" i="7"/>
  <c r="C36" i="7"/>
  <c r="N44" i="10"/>
  <c r="K44" i="10"/>
  <c r="I44" i="10"/>
  <c r="G44" i="10"/>
  <c r="E44" i="10"/>
  <c r="B44" i="10"/>
  <c r="C43" i="10"/>
  <c r="O43" i="10" s="1"/>
  <c r="O42" i="10"/>
  <c r="L42" i="10"/>
  <c r="H42" i="10"/>
  <c r="D42" i="10"/>
  <c r="C42" i="10"/>
  <c r="P42" i="10" s="1"/>
  <c r="C41" i="10"/>
  <c r="O41" i="10" s="1"/>
  <c r="O40" i="10"/>
  <c r="L40" i="10"/>
  <c r="H40" i="10"/>
  <c r="D40" i="10"/>
  <c r="C40" i="10"/>
  <c r="P40" i="10" s="1"/>
  <c r="C39" i="10"/>
  <c r="O39" i="10" s="1"/>
  <c r="C38" i="10"/>
  <c r="P38" i="10" s="1"/>
  <c r="C37" i="10"/>
  <c r="O37" i="10" s="1"/>
  <c r="N12" i="11"/>
  <c r="K12" i="11"/>
  <c r="I12" i="11"/>
  <c r="G12" i="11"/>
  <c r="E12" i="11"/>
  <c r="B12" i="11"/>
  <c r="C11" i="11"/>
  <c r="O11" i="11" s="1"/>
  <c r="C10" i="11"/>
  <c r="P10" i="11" s="1"/>
  <c r="C9" i="11"/>
  <c r="O9" i="11" s="1"/>
  <c r="C8" i="11"/>
  <c r="P8" i="11" s="1"/>
  <c r="C7" i="11"/>
  <c r="O7" i="11" s="1"/>
  <c r="C6" i="11"/>
  <c r="P6" i="11" s="1"/>
  <c r="C5" i="11"/>
  <c r="O5" i="11" s="1"/>
  <c r="N28" i="7"/>
  <c r="K28" i="7"/>
  <c r="I28" i="7"/>
  <c r="G28" i="7"/>
  <c r="E28" i="7"/>
  <c r="B28" i="7"/>
  <c r="C27" i="7"/>
  <c r="P27" i="7" s="1"/>
  <c r="C26" i="7"/>
  <c r="O26" i="7" s="1"/>
  <c r="C25" i="7"/>
  <c r="P25" i="7" s="1"/>
  <c r="C24" i="7"/>
  <c r="O24" i="7" s="1"/>
  <c r="D23" i="7"/>
  <c r="C23" i="7"/>
  <c r="P23" i="7" s="1"/>
  <c r="C22" i="7"/>
  <c r="O22" i="7" s="1"/>
  <c r="C21" i="7"/>
  <c r="L21" i="7" s="1"/>
  <c r="N28" i="10"/>
  <c r="K28" i="10"/>
  <c r="I28" i="10"/>
  <c r="G28" i="10"/>
  <c r="E28" i="10"/>
  <c r="B28" i="10"/>
  <c r="C27" i="10"/>
  <c r="O27" i="10" s="1"/>
  <c r="C26" i="10"/>
  <c r="P26" i="10" s="1"/>
  <c r="C25" i="10"/>
  <c r="O25" i="10" s="1"/>
  <c r="C24" i="10"/>
  <c r="P24" i="10" s="1"/>
  <c r="C23" i="10"/>
  <c r="O23" i="10" s="1"/>
  <c r="C22" i="10"/>
  <c r="P22" i="10" s="1"/>
  <c r="C21" i="10"/>
  <c r="O21" i="10" s="1"/>
  <c r="N12" i="10"/>
  <c r="K12" i="10"/>
  <c r="I12" i="10"/>
  <c r="G12" i="10"/>
  <c r="E12" i="10"/>
  <c r="B12" i="10"/>
  <c r="C11" i="10"/>
  <c r="P11" i="10" s="1"/>
  <c r="C10" i="10"/>
  <c r="O10" i="10" s="1"/>
  <c r="C9" i="10"/>
  <c r="P9" i="10" s="1"/>
  <c r="C8" i="10"/>
  <c r="O8" i="10" s="1"/>
  <c r="C7" i="10"/>
  <c r="P7" i="10" s="1"/>
  <c r="C6" i="10"/>
  <c r="O6" i="10" s="1"/>
  <c r="C5" i="10"/>
  <c r="L5" i="10" s="1"/>
  <c r="H39" i="8" l="1"/>
  <c r="M39" i="8"/>
  <c r="F39" i="8"/>
  <c r="M38" i="8"/>
  <c r="F38" i="8"/>
  <c r="D38" i="8"/>
  <c r="H38" i="8"/>
  <c r="H37" i="8"/>
  <c r="J37" i="8"/>
  <c r="L37" i="8"/>
  <c r="D37" i="8"/>
  <c r="C44" i="8"/>
  <c r="M37" i="8"/>
  <c r="F37" i="8"/>
  <c r="L28" i="8"/>
  <c r="F28" i="8"/>
  <c r="M28" i="8"/>
  <c r="D28" i="8"/>
  <c r="O28" i="8"/>
  <c r="P28" i="8"/>
  <c r="H28" i="8"/>
  <c r="L12" i="12"/>
  <c r="F12" i="12"/>
  <c r="M12" i="12"/>
  <c r="D12" i="12"/>
  <c r="O12" i="12"/>
  <c r="P12" i="12"/>
  <c r="H12" i="12"/>
  <c r="C43" i="7"/>
  <c r="O43" i="7" s="1"/>
  <c r="H36" i="7"/>
  <c r="O36" i="7"/>
  <c r="J43" i="7"/>
  <c r="D43" i="7"/>
  <c r="F37" i="7"/>
  <c r="J37" i="7"/>
  <c r="M37" i="7"/>
  <c r="P37" i="7"/>
  <c r="F39" i="7"/>
  <c r="J39" i="7"/>
  <c r="M39" i="7"/>
  <c r="P39" i="7"/>
  <c r="F41" i="7"/>
  <c r="J41" i="7"/>
  <c r="M41" i="7"/>
  <c r="P41" i="7"/>
  <c r="F36" i="7"/>
  <c r="J36" i="7"/>
  <c r="M36" i="7"/>
  <c r="P36" i="7"/>
  <c r="D37" i="7"/>
  <c r="H37" i="7"/>
  <c r="L37" i="7"/>
  <c r="F38" i="7"/>
  <c r="J38" i="7"/>
  <c r="M38" i="7"/>
  <c r="D39" i="7"/>
  <c r="H39" i="7"/>
  <c r="L39" i="7"/>
  <c r="F40" i="7"/>
  <c r="J40" i="7"/>
  <c r="M40" i="7"/>
  <c r="D41" i="7"/>
  <c r="H41" i="7"/>
  <c r="L41" i="7"/>
  <c r="F42" i="7"/>
  <c r="J42" i="7"/>
  <c r="M42" i="7"/>
  <c r="H38" i="10"/>
  <c r="O38" i="10"/>
  <c r="D38" i="10"/>
  <c r="L38" i="10"/>
  <c r="L44" i="10"/>
  <c r="F37" i="10"/>
  <c r="J37" i="10"/>
  <c r="M37" i="10"/>
  <c r="P37" i="10"/>
  <c r="F39" i="10"/>
  <c r="J39" i="10"/>
  <c r="M39" i="10"/>
  <c r="P39" i="10"/>
  <c r="F41" i="10"/>
  <c r="J41" i="10"/>
  <c r="M41" i="10"/>
  <c r="P41" i="10"/>
  <c r="F43" i="10"/>
  <c r="J43" i="10"/>
  <c r="M43" i="10"/>
  <c r="P43" i="10"/>
  <c r="C44" i="10"/>
  <c r="J44" i="10" s="1"/>
  <c r="M44" i="10"/>
  <c r="D37" i="10"/>
  <c r="H37" i="10"/>
  <c r="L37" i="10"/>
  <c r="F38" i="10"/>
  <c r="J38" i="10"/>
  <c r="M38" i="10"/>
  <c r="D39" i="10"/>
  <c r="H39" i="10"/>
  <c r="L39" i="10"/>
  <c r="F40" i="10"/>
  <c r="J40" i="10"/>
  <c r="M40" i="10"/>
  <c r="D41" i="10"/>
  <c r="H41" i="10"/>
  <c r="L41" i="10"/>
  <c r="F42" i="10"/>
  <c r="J42" i="10"/>
  <c r="M42" i="10"/>
  <c r="D43" i="10"/>
  <c r="H43" i="10"/>
  <c r="L43" i="10"/>
  <c r="F44" i="10"/>
  <c r="H6" i="11"/>
  <c r="O6" i="11"/>
  <c r="H8" i="11"/>
  <c r="O8" i="11"/>
  <c r="H10" i="11"/>
  <c r="O10" i="11"/>
  <c r="D6" i="11"/>
  <c r="L6" i="11"/>
  <c r="D8" i="11"/>
  <c r="L8" i="11"/>
  <c r="D10" i="11"/>
  <c r="L10" i="11"/>
  <c r="F5" i="11"/>
  <c r="J5" i="11"/>
  <c r="M5" i="11"/>
  <c r="P5" i="11"/>
  <c r="F7" i="11"/>
  <c r="J7" i="11"/>
  <c r="M7" i="11"/>
  <c r="P7" i="11"/>
  <c r="F9" i="11"/>
  <c r="J9" i="11"/>
  <c r="M9" i="11"/>
  <c r="P9" i="11"/>
  <c r="F11" i="11"/>
  <c r="J11" i="11"/>
  <c r="M11" i="11"/>
  <c r="P11" i="11"/>
  <c r="C12" i="11"/>
  <c r="J12" i="11" s="1"/>
  <c r="D5" i="11"/>
  <c r="H5" i="11"/>
  <c r="L5" i="11"/>
  <c r="F6" i="11"/>
  <c r="J6" i="11"/>
  <c r="M6" i="11"/>
  <c r="D7" i="11"/>
  <c r="H7" i="11"/>
  <c r="L7" i="11"/>
  <c r="F8" i="11"/>
  <c r="J8" i="11"/>
  <c r="M8" i="11"/>
  <c r="D9" i="11"/>
  <c r="H9" i="11"/>
  <c r="L9" i="11"/>
  <c r="F10" i="11"/>
  <c r="J10" i="11"/>
  <c r="M10" i="11"/>
  <c r="D11" i="11"/>
  <c r="H11" i="11"/>
  <c r="L11" i="11"/>
  <c r="D27" i="7"/>
  <c r="D21" i="7"/>
  <c r="D25" i="7"/>
  <c r="L23" i="7"/>
  <c r="L25" i="7"/>
  <c r="L27" i="7"/>
  <c r="C28" i="7"/>
  <c r="O28" i="7" s="1"/>
  <c r="H21" i="7"/>
  <c r="O21" i="7"/>
  <c r="H23" i="7"/>
  <c r="O23" i="7"/>
  <c r="H25" i="7"/>
  <c r="O25" i="7"/>
  <c r="H27" i="7"/>
  <c r="O27" i="7"/>
  <c r="F22" i="7"/>
  <c r="J22" i="7"/>
  <c r="M22" i="7"/>
  <c r="P22" i="7"/>
  <c r="F24" i="7"/>
  <c r="J24" i="7"/>
  <c r="M24" i="7"/>
  <c r="P24" i="7"/>
  <c r="F26" i="7"/>
  <c r="J26" i="7"/>
  <c r="M26" i="7"/>
  <c r="P26" i="7"/>
  <c r="F21" i="7"/>
  <c r="J21" i="7"/>
  <c r="M21" i="7"/>
  <c r="P21" i="7"/>
  <c r="D22" i="7"/>
  <c r="H22" i="7"/>
  <c r="L22" i="7"/>
  <c r="F23" i="7"/>
  <c r="J23" i="7"/>
  <c r="M23" i="7"/>
  <c r="D24" i="7"/>
  <c r="H24" i="7"/>
  <c r="L24" i="7"/>
  <c r="F25" i="7"/>
  <c r="J25" i="7"/>
  <c r="M25" i="7"/>
  <c r="D26" i="7"/>
  <c r="H26" i="7"/>
  <c r="L26" i="7"/>
  <c r="F27" i="7"/>
  <c r="J27" i="7"/>
  <c r="M27" i="7"/>
  <c r="H22" i="10"/>
  <c r="O22" i="10"/>
  <c r="H24" i="10"/>
  <c r="O24" i="10"/>
  <c r="H26" i="10"/>
  <c r="O26" i="10"/>
  <c r="D22" i="10"/>
  <c r="L22" i="10"/>
  <c r="D24" i="10"/>
  <c r="L24" i="10"/>
  <c r="D26" i="10"/>
  <c r="L26" i="10"/>
  <c r="F21" i="10"/>
  <c r="J21" i="10"/>
  <c r="M21" i="10"/>
  <c r="P21" i="10"/>
  <c r="F23" i="10"/>
  <c r="J23" i="10"/>
  <c r="M23" i="10"/>
  <c r="P23" i="10"/>
  <c r="F25" i="10"/>
  <c r="J25" i="10"/>
  <c r="M25" i="10"/>
  <c r="P25" i="10"/>
  <c r="F27" i="10"/>
  <c r="J27" i="10"/>
  <c r="M27" i="10"/>
  <c r="P27" i="10"/>
  <c r="C28" i="10"/>
  <c r="L28" i="10" s="1"/>
  <c r="D21" i="10"/>
  <c r="H21" i="10"/>
  <c r="L21" i="10"/>
  <c r="F22" i="10"/>
  <c r="J22" i="10"/>
  <c r="M22" i="10"/>
  <c r="D23" i="10"/>
  <c r="H23" i="10"/>
  <c r="L23" i="10"/>
  <c r="F24" i="10"/>
  <c r="J24" i="10"/>
  <c r="M24" i="10"/>
  <c r="D25" i="10"/>
  <c r="H25" i="10"/>
  <c r="L25" i="10"/>
  <c r="F26" i="10"/>
  <c r="J26" i="10"/>
  <c r="M26" i="10"/>
  <c r="D27" i="10"/>
  <c r="H27" i="10"/>
  <c r="L27" i="10"/>
  <c r="D7" i="10"/>
  <c r="D11" i="10"/>
  <c r="D5" i="10"/>
  <c r="D9" i="10"/>
  <c r="L7" i="10"/>
  <c r="L9" i="10"/>
  <c r="L11" i="10"/>
  <c r="C12" i="10"/>
  <c r="O12" i="10" s="1"/>
  <c r="H5" i="10"/>
  <c r="O5" i="10"/>
  <c r="H7" i="10"/>
  <c r="O7" i="10"/>
  <c r="H9" i="10"/>
  <c r="O9" i="10"/>
  <c r="H11" i="10"/>
  <c r="O11" i="10"/>
  <c r="F6" i="10"/>
  <c r="J6" i="10"/>
  <c r="M6" i="10"/>
  <c r="P6" i="10"/>
  <c r="F8" i="10"/>
  <c r="J8" i="10"/>
  <c r="M8" i="10"/>
  <c r="P8" i="10"/>
  <c r="F10" i="10"/>
  <c r="J10" i="10"/>
  <c r="M10" i="10"/>
  <c r="P10" i="10"/>
  <c r="F5" i="10"/>
  <c r="J5" i="10"/>
  <c r="M5" i="10"/>
  <c r="P5" i="10"/>
  <c r="D6" i="10"/>
  <c r="H6" i="10"/>
  <c r="L6" i="10"/>
  <c r="F7" i="10"/>
  <c r="J7" i="10"/>
  <c r="M7" i="10"/>
  <c r="D8" i="10"/>
  <c r="H8" i="10"/>
  <c r="L8" i="10"/>
  <c r="F9" i="10"/>
  <c r="J9" i="10"/>
  <c r="M9" i="10"/>
  <c r="D10" i="10"/>
  <c r="H10" i="10"/>
  <c r="L10" i="10"/>
  <c r="F11" i="10"/>
  <c r="J11" i="10"/>
  <c r="M11" i="10"/>
  <c r="P13" i="3"/>
  <c r="L13" i="3"/>
  <c r="J13" i="3"/>
  <c r="H13" i="3"/>
  <c r="F13" i="3"/>
  <c r="D13" i="3"/>
  <c r="P13" i="1"/>
  <c r="L13" i="1"/>
  <c r="D13" i="1"/>
  <c r="H44" i="8" l="1"/>
  <c r="L44" i="8"/>
  <c r="J44" i="8"/>
  <c r="M44" i="8"/>
  <c r="F44" i="8"/>
  <c r="P44" i="8"/>
  <c r="D44" i="8"/>
  <c r="M43" i="7"/>
  <c r="F43" i="7"/>
  <c r="P43" i="7"/>
  <c r="H43" i="7"/>
  <c r="L43" i="7"/>
  <c r="D44" i="10"/>
  <c r="O44" i="10"/>
  <c r="H44" i="10"/>
  <c r="P44" i="10"/>
  <c r="F12" i="11"/>
  <c r="M12" i="11"/>
  <c r="L12" i="11"/>
  <c r="D12" i="11"/>
  <c r="O12" i="11"/>
  <c r="H12" i="11"/>
  <c r="P12" i="11"/>
  <c r="M28" i="7"/>
  <c r="J28" i="7"/>
  <c r="F28" i="7"/>
  <c r="P28" i="7"/>
  <c r="D28" i="7"/>
  <c r="H28" i="7"/>
  <c r="L28" i="7"/>
  <c r="F28" i="10"/>
  <c r="M28" i="10"/>
  <c r="J28" i="10"/>
  <c r="D28" i="10"/>
  <c r="O28" i="10"/>
  <c r="P28" i="10"/>
  <c r="H28" i="10"/>
  <c r="M12" i="10"/>
  <c r="F12" i="10"/>
  <c r="J12" i="10"/>
  <c r="P12" i="10"/>
  <c r="D12" i="10"/>
  <c r="H12" i="10"/>
  <c r="L12" i="10"/>
  <c r="H7" i="9"/>
  <c r="F7" i="9"/>
  <c r="N12" i="9" l="1"/>
  <c r="K12" i="9"/>
  <c r="I12" i="9"/>
  <c r="G12" i="9"/>
  <c r="E12" i="9"/>
  <c r="B12" i="9"/>
  <c r="C11" i="9"/>
  <c r="O11" i="9" s="1"/>
  <c r="C10" i="9"/>
  <c r="P10" i="9" s="1"/>
  <c r="C9" i="9"/>
  <c r="C8" i="9"/>
  <c r="C7" i="9"/>
  <c r="O7" i="9" s="1"/>
  <c r="C6" i="9"/>
  <c r="P6" i="9" s="1"/>
  <c r="C5" i="9"/>
  <c r="O5" i="9" l="1"/>
  <c r="H5" i="9"/>
  <c r="F5" i="9"/>
  <c r="O9" i="9"/>
  <c r="H9" i="9"/>
  <c r="F9" i="9"/>
  <c r="P8" i="9"/>
  <c r="H8" i="9"/>
  <c r="F8" i="9"/>
  <c r="H6" i="9"/>
  <c r="O6" i="9"/>
  <c r="O8" i="9"/>
  <c r="H10" i="9"/>
  <c r="O10" i="9"/>
  <c r="D6" i="9"/>
  <c r="L6" i="9"/>
  <c r="D8" i="9"/>
  <c r="L8" i="9"/>
  <c r="D10" i="9"/>
  <c r="L10" i="9"/>
  <c r="J5" i="9"/>
  <c r="M5" i="9"/>
  <c r="P5" i="9"/>
  <c r="J7" i="9"/>
  <c r="M7" i="9"/>
  <c r="P7" i="9"/>
  <c r="J9" i="9"/>
  <c r="M9" i="9"/>
  <c r="P9" i="9"/>
  <c r="F11" i="9"/>
  <c r="J11" i="9"/>
  <c r="M11" i="9"/>
  <c r="P11" i="9"/>
  <c r="C12" i="9"/>
  <c r="L12" i="9" s="1"/>
  <c r="D5" i="9"/>
  <c r="L5" i="9"/>
  <c r="F6" i="9"/>
  <c r="J6" i="9"/>
  <c r="M6" i="9"/>
  <c r="D7" i="9"/>
  <c r="L7" i="9"/>
  <c r="J8" i="9"/>
  <c r="M8" i="9"/>
  <c r="D9" i="9"/>
  <c r="L9" i="9"/>
  <c r="F10" i="9"/>
  <c r="J10" i="9"/>
  <c r="M10" i="9"/>
  <c r="D11" i="9"/>
  <c r="H11" i="9"/>
  <c r="L11" i="9"/>
  <c r="F7" i="8"/>
  <c r="N12" i="8"/>
  <c r="I12" i="8"/>
  <c r="G12" i="8"/>
  <c r="E12" i="8"/>
  <c r="B12" i="8"/>
  <c r="C11" i="8"/>
  <c r="O11" i="8" s="1"/>
  <c r="C10" i="8"/>
  <c r="P10" i="8" s="1"/>
  <c r="C8" i="8"/>
  <c r="P8" i="8" s="1"/>
  <c r="C7" i="8"/>
  <c r="O7" i="8" s="1"/>
  <c r="C6" i="8"/>
  <c r="P6" i="8" s="1"/>
  <c r="C5" i="8"/>
  <c r="O5" i="8" s="1"/>
  <c r="F12" i="9" l="1"/>
  <c r="M12" i="9"/>
  <c r="J12" i="9"/>
  <c r="D12" i="9"/>
  <c r="O12" i="9"/>
  <c r="P12" i="9"/>
  <c r="H12" i="9"/>
  <c r="F8" i="8"/>
  <c r="D8" i="8"/>
  <c r="D6" i="8"/>
  <c r="D10" i="8"/>
  <c r="L6" i="8"/>
  <c r="L8" i="8"/>
  <c r="L10" i="8"/>
  <c r="H6" i="8"/>
  <c r="O6" i="8"/>
  <c r="H8" i="8"/>
  <c r="O8" i="8"/>
  <c r="H10" i="8"/>
  <c r="O10" i="8"/>
  <c r="F5" i="8"/>
  <c r="J5" i="8"/>
  <c r="P5" i="8"/>
  <c r="J7" i="8"/>
  <c r="M7" i="8"/>
  <c r="P7" i="8"/>
  <c r="F11" i="8"/>
  <c r="J11" i="8"/>
  <c r="M11" i="8"/>
  <c r="P11" i="8"/>
  <c r="C12" i="8"/>
  <c r="L12" i="8" s="1"/>
  <c r="M5" i="8"/>
  <c r="D5" i="8"/>
  <c r="H5" i="8"/>
  <c r="L5" i="8"/>
  <c r="F6" i="8"/>
  <c r="J6" i="8"/>
  <c r="M6" i="8"/>
  <c r="D7" i="8"/>
  <c r="H7" i="8"/>
  <c r="L7" i="8"/>
  <c r="J8" i="8"/>
  <c r="M8" i="8"/>
  <c r="F10" i="8"/>
  <c r="J10" i="8"/>
  <c r="M10" i="8"/>
  <c r="D11" i="8"/>
  <c r="H11" i="8"/>
  <c r="L11" i="8"/>
  <c r="L6" i="7"/>
  <c r="J6" i="7"/>
  <c r="H6" i="7"/>
  <c r="F6" i="7"/>
  <c r="N12" i="7"/>
  <c r="K12" i="7"/>
  <c r="I12" i="7"/>
  <c r="G12" i="7"/>
  <c r="E12" i="7"/>
  <c r="B12" i="7"/>
  <c r="C11" i="7"/>
  <c r="O11" i="7" s="1"/>
  <c r="C10" i="7"/>
  <c r="P10" i="7" s="1"/>
  <c r="C9" i="7"/>
  <c r="O9" i="7" s="1"/>
  <c r="C8" i="7"/>
  <c r="P8" i="7" s="1"/>
  <c r="C7" i="7"/>
  <c r="O7" i="7" s="1"/>
  <c r="C6" i="7"/>
  <c r="P6" i="7" s="1"/>
  <c r="C5" i="7"/>
  <c r="O5" i="7" s="1"/>
  <c r="N12" i="6"/>
  <c r="K12" i="6"/>
  <c r="I12" i="6"/>
  <c r="G12" i="6"/>
  <c r="E12" i="6"/>
  <c r="B12" i="6"/>
  <c r="C11" i="6"/>
  <c r="O11" i="6" s="1"/>
  <c r="D10" i="6"/>
  <c r="C10" i="6"/>
  <c r="P10" i="6" s="1"/>
  <c r="C9" i="6"/>
  <c r="O9" i="6" s="1"/>
  <c r="C8" i="6"/>
  <c r="P8" i="6" s="1"/>
  <c r="C7" i="6"/>
  <c r="O7" i="6" s="1"/>
  <c r="C6" i="6"/>
  <c r="P6" i="6" s="1"/>
  <c r="C5" i="6"/>
  <c r="O5" i="6" s="1"/>
  <c r="F12" i="8" l="1"/>
  <c r="M12" i="8"/>
  <c r="J12" i="8"/>
  <c r="D12" i="8"/>
  <c r="O12" i="8"/>
  <c r="P12" i="8"/>
  <c r="H12" i="8"/>
  <c r="F7" i="7"/>
  <c r="J7" i="7"/>
  <c r="L7" i="7"/>
  <c r="O6" i="7"/>
  <c r="H8" i="7"/>
  <c r="O8" i="7"/>
  <c r="H10" i="7"/>
  <c r="O10" i="7"/>
  <c r="D6" i="7"/>
  <c r="D8" i="7"/>
  <c r="L8" i="7"/>
  <c r="D10" i="7"/>
  <c r="L10" i="7"/>
  <c r="F5" i="7"/>
  <c r="J5" i="7"/>
  <c r="M5" i="7"/>
  <c r="P5" i="7"/>
  <c r="M7" i="7"/>
  <c r="P7" i="7"/>
  <c r="F9" i="7"/>
  <c r="J9" i="7"/>
  <c r="M9" i="7"/>
  <c r="P9" i="7"/>
  <c r="F11" i="7"/>
  <c r="J11" i="7"/>
  <c r="M11" i="7"/>
  <c r="P11" i="7"/>
  <c r="C12" i="7"/>
  <c r="J12" i="7" s="1"/>
  <c r="D5" i="7"/>
  <c r="H5" i="7"/>
  <c r="L5" i="7"/>
  <c r="M6" i="7"/>
  <c r="D7" i="7"/>
  <c r="H7" i="7"/>
  <c r="F8" i="7"/>
  <c r="J8" i="7"/>
  <c r="M8" i="7"/>
  <c r="D9" i="7"/>
  <c r="H9" i="7"/>
  <c r="L9" i="7"/>
  <c r="F10" i="7"/>
  <c r="J10" i="7"/>
  <c r="M10" i="7"/>
  <c r="D11" i="7"/>
  <c r="H11" i="7"/>
  <c r="L11" i="7"/>
  <c r="D6" i="6"/>
  <c r="D8" i="6"/>
  <c r="L6" i="6"/>
  <c r="L8" i="6"/>
  <c r="L10" i="6"/>
  <c r="H6" i="6"/>
  <c r="O6" i="6"/>
  <c r="H8" i="6"/>
  <c r="O8" i="6"/>
  <c r="H10" i="6"/>
  <c r="O10" i="6"/>
  <c r="F5" i="6"/>
  <c r="J5" i="6"/>
  <c r="M5" i="6"/>
  <c r="P5" i="6"/>
  <c r="F7" i="6"/>
  <c r="J7" i="6"/>
  <c r="M7" i="6"/>
  <c r="P7" i="6"/>
  <c r="F9" i="6"/>
  <c r="J9" i="6"/>
  <c r="M9" i="6"/>
  <c r="P9" i="6"/>
  <c r="F11" i="6"/>
  <c r="J11" i="6"/>
  <c r="M11" i="6"/>
  <c r="P11" i="6"/>
  <c r="C12" i="6"/>
  <c r="L12" i="6" s="1"/>
  <c r="D5" i="6"/>
  <c r="H5" i="6"/>
  <c r="L5" i="6"/>
  <c r="F6" i="6"/>
  <c r="J6" i="6"/>
  <c r="M6" i="6"/>
  <c r="D7" i="6"/>
  <c r="H7" i="6"/>
  <c r="L7" i="6"/>
  <c r="F8" i="6"/>
  <c r="J8" i="6"/>
  <c r="M8" i="6"/>
  <c r="D9" i="6"/>
  <c r="H9" i="6"/>
  <c r="L9" i="6"/>
  <c r="F10" i="6"/>
  <c r="J10" i="6"/>
  <c r="M10" i="6"/>
  <c r="D11" i="6"/>
  <c r="H11" i="6"/>
  <c r="L11" i="6"/>
  <c r="F12" i="7" l="1"/>
  <c r="M12" i="7"/>
  <c r="L12" i="7"/>
  <c r="D12" i="7"/>
  <c r="O12" i="7"/>
  <c r="H12" i="7"/>
  <c r="P12" i="7"/>
  <c r="F12" i="6"/>
  <c r="M12" i="6"/>
  <c r="J12" i="6"/>
  <c r="D12" i="6"/>
  <c r="O12" i="6"/>
  <c r="P12" i="6"/>
  <c r="H12" i="6"/>
  <c r="C5" i="3" l="1"/>
  <c r="C6" i="3" l="1"/>
  <c r="C7" i="3"/>
  <c r="C8" i="3"/>
  <c r="C10" i="3"/>
  <c r="C11" i="3"/>
  <c r="C9" i="3"/>
  <c r="B12" i="1" l="1"/>
  <c r="K12" i="1"/>
  <c r="I12" i="1"/>
  <c r="G12" i="1"/>
  <c r="E12" i="1"/>
  <c r="C6" i="1" l="1"/>
  <c r="C7" i="1"/>
  <c r="C8" i="1"/>
  <c r="C9" i="1"/>
  <c r="C10" i="1"/>
  <c r="C11" i="1"/>
  <c r="C5" i="1"/>
  <c r="C12" i="1" l="1"/>
  <c r="D6" i="1"/>
  <c r="F6" i="1"/>
  <c r="H6" i="1"/>
  <c r="J6" i="1"/>
  <c r="L6" i="1"/>
  <c r="M6" i="1"/>
  <c r="O6" i="1"/>
  <c r="P6" i="1"/>
  <c r="D7" i="1"/>
  <c r="F7" i="1"/>
  <c r="H7" i="1"/>
  <c r="J7" i="1"/>
  <c r="L7" i="1"/>
  <c r="O7" i="1"/>
  <c r="P7" i="1"/>
  <c r="D8" i="1"/>
  <c r="F8" i="1"/>
  <c r="H8" i="1"/>
  <c r="J8" i="1"/>
  <c r="L8" i="1"/>
  <c r="M8" i="1"/>
  <c r="O8" i="1"/>
  <c r="P8" i="1"/>
  <c r="D9" i="1"/>
  <c r="F9" i="1"/>
  <c r="H9" i="1"/>
  <c r="J9" i="1"/>
  <c r="L9" i="1"/>
  <c r="O9" i="1"/>
  <c r="P9" i="1"/>
  <c r="D10" i="1"/>
  <c r="F10" i="1"/>
  <c r="H10" i="1"/>
  <c r="J10" i="1"/>
  <c r="L10" i="1"/>
  <c r="M10" i="1"/>
  <c r="O10" i="1"/>
  <c r="P10" i="1"/>
  <c r="D11" i="1"/>
  <c r="F11" i="1"/>
  <c r="H11" i="1"/>
  <c r="J11" i="1"/>
  <c r="L11" i="1"/>
  <c r="M11" i="1"/>
  <c r="O11" i="1"/>
  <c r="P11" i="1"/>
  <c r="N12" i="5" l="1"/>
  <c r="K12" i="5" l="1"/>
  <c r="I12" i="5"/>
  <c r="G12" i="5"/>
  <c r="E12" i="5"/>
  <c r="O12" i="5"/>
  <c r="B12" i="5"/>
  <c r="P11" i="5"/>
  <c r="O11" i="5"/>
  <c r="M11" i="5"/>
  <c r="L11" i="5"/>
  <c r="J11" i="5"/>
  <c r="H11" i="5"/>
  <c r="F11" i="5"/>
  <c r="D11" i="5"/>
  <c r="P10" i="5"/>
  <c r="O10" i="5"/>
  <c r="M10" i="5"/>
  <c r="L10" i="5"/>
  <c r="J10" i="5"/>
  <c r="H10" i="5"/>
  <c r="F10" i="5"/>
  <c r="D10" i="5"/>
  <c r="P9" i="5"/>
  <c r="O9" i="5"/>
  <c r="M9" i="5"/>
  <c r="L9" i="5"/>
  <c r="J9" i="5"/>
  <c r="H9" i="5"/>
  <c r="F9" i="5"/>
  <c r="D9" i="5"/>
  <c r="P8" i="5"/>
  <c r="O8" i="5"/>
  <c r="M8" i="5"/>
  <c r="L8" i="5"/>
  <c r="J8" i="5"/>
  <c r="H8" i="5"/>
  <c r="F8" i="5"/>
  <c r="D8" i="5"/>
  <c r="P7" i="5"/>
  <c r="O7" i="5"/>
  <c r="M7" i="5"/>
  <c r="L7" i="5"/>
  <c r="J7" i="5"/>
  <c r="H7" i="5"/>
  <c r="F7" i="5"/>
  <c r="D7" i="5"/>
  <c r="P6" i="5"/>
  <c r="O6" i="5"/>
  <c r="M6" i="5"/>
  <c r="L6" i="5"/>
  <c r="J6" i="5"/>
  <c r="H6" i="5"/>
  <c r="F6" i="5"/>
  <c r="D6" i="5"/>
  <c r="P5" i="5"/>
  <c r="O5" i="5"/>
  <c r="M5" i="5"/>
  <c r="L5" i="5"/>
  <c r="J5" i="5"/>
  <c r="H5" i="5"/>
  <c r="F5" i="5"/>
  <c r="D5" i="5"/>
  <c r="F12" i="5" l="1"/>
  <c r="J12" i="5"/>
  <c r="H12" i="5"/>
  <c r="L12" i="5"/>
  <c r="M12" i="5"/>
  <c r="P12" i="5"/>
  <c r="D12" i="5"/>
  <c r="N12" i="3" l="1"/>
  <c r="K12" i="3"/>
  <c r="I12" i="3"/>
  <c r="G12" i="3"/>
  <c r="E12" i="3"/>
  <c r="C12" i="3"/>
  <c r="F8" i="3"/>
  <c r="F7" i="3"/>
  <c r="F9" i="3"/>
  <c r="F10" i="3"/>
  <c r="F11" i="3"/>
  <c r="H7" i="3"/>
  <c r="H8" i="3"/>
  <c r="H9" i="3"/>
  <c r="H10" i="3"/>
  <c r="H11" i="3"/>
  <c r="J7" i="3"/>
  <c r="J8" i="3"/>
  <c r="J9" i="3"/>
  <c r="J10" i="3"/>
  <c r="J11" i="3"/>
  <c r="L7" i="3"/>
  <c r="L8" i="3"/>
  <c r="L9" i="3"/>
  <c r="L10" i="3"/>
  <c r="L11" i="3"/>
  <c r="M7" i="3"/>
  <c r="M8" i="3"/>
  <c r="M9" i="3"/>
  <c r="M10" i="3"/>
  <c r="M11" i="3"/>
  <c r="P7" i="3"/>
  <c r="P8" i="3"/>
  <c r="P9" i="3"/>
  <c r="P10" i="3"/>
  <c r="P11" i="3"/>
  <c r="O7" i="3"/>
  <c r="O8" i="3"/>
  <c r="O9" i="3"/>
  <c r="O10" i="3"/>
  <c r="O11" i="3"/>
  <c r="D7" i="3"/>
  <c r="D8" i="3"/>
  <c r="D9" i="3"/>
  <c r="D10" i="3"/>
  <c r="D11" i="3"/>
  <c r="B12" i="3"/>
  <c r="P6" i="3"/>
  <c r="O6" i="3"/>
  <c r="M6" i="3"/>
  <c r="L6" i="3"/>
  <c r="J6" i="3"/>
  <c r="H6" i="3"/>
  <c r="F6" i="3"/>
  <c r="D6" i="3"/>
  <c r="P5" i="3"/>
  <c r="O5" i="3"/>
  <c r="M5" i="3"/>
  <c r="L5" i="3"/>
  <c r="J5" i="3"/>
  <c r="H5" i="3"/>
  <c r="F5" i="3"/>
  <c r="D5" i="3"/>
  <c r="O12" i="3" l="1"/>
  <c r="F12" i="3"/>
  <c r="H12" i="3"/>
  <c r="J12" i="3"/>
  <c r="L12" i="3"/>
  <c r="D12" i="3"/>
  <c r="P12" i="3"/>
  <c r="M12" i="3"/>
  <c r="N12" i="1"/>
  <c r="P5" i="1" l="1"/>
  <c r="O5" i="1"/>
  <c r="M5" i="1"/>
  <c r="M12" i="1" s="1"/>
  <c r="L5" i="1"/>
  <c r="J5" i="1"/>
  <c r="H5" i="1"/>
  <c r="F5" i="1"/>
  <c r="D5" i="1"/>
  <c r="P12" i="1" l="1"/>
  <c r="J12" i="1"/>
  <c r="D12" i="1"/>
  <c r="H12" i="1"/>
  <c r="L12" i="1"/>
  <c r="O12" i="1"/>
  <c r="F12" i="1"/>
</calcChain>
</file>

<file path=xl/sharedStrings.xml><?xml version="1.0" encoding="utf-8"?>
<sst xmlns="http://schemas.openxmlformats.org/spreadsheetml/2006/main" count="1144" uniqueCount="82">
  <si>
    <t>09- Английский язык</t>
  </si>
  <si>
    <t>ОУ</t>
  </si>
  <si>
    <t xml:space="preserve"> кол-во в РИС</t>
  </si>
  <si>
    <t>сдававших</t>
  </si>
  <si>
    <t>средняя отметка</t>
  </si>
  <si>
    <t>Средний первичный балл</t>
  </si>
  <si>
    <t>подтвер-дивших, %</t>
  </si>
  <si>
    <t>качество, %</t>
  </si>
  <si>
    <t>кол-во</t>
  </si>
  <si>
    <t>%</t>
  </si>
  <si>
    <t>Гимназия</t>
  </si>
  <si>
    <t>СОШ №2</t>
  </si>
  <si>
    <t>СОШ №5</t>
  </si>
  <si>
    <t>город</t>
  </si>
  <si>
    <t>область</t>
  </si>
  <si>
    <t>СОШ №3</t>
  </si>
  <si>
    <t>СОШ №4</t>
  </si>
  <si>
    <t>СОШ №6</t>
  </si>
  <si>
    <t>СОШ №7</t>
  </si>
  <si>
    <t>09- Русский язык</t>
  </si>
  <si>
    <t>12 - Обществознание</t>
  </si>
  <si>
    <t>Кривоносова</t>
  </si>
  <si>
    <t>Русакович</t>
  </si>
  <si>
    <t>Мастакова, Толибаев</t>
  </si>
  <si>
    <t>Приходько, Зиновьев</t>
  </si>
  <si>
    <t>Моисеенков, Семашкин, Ларионова</t>
  </si>
  <si>
    <t>Шатунова, Шатская, Михасенко</t>
  </si>
  <si>
    <t>Тарасюк, Авраменко</t>
  </si>
  <si>
    <t>Шиверский</t>
  </si>
  <si>
    <t>Приходько,Стариков,Воронкевич</t>
  </si>
  <si>
    <t>Волынников</t>
  </si>
  <si>
    <t>Марушкин,Логунов,Николаева,Блохин,Ковалева</t>
  </si>
  <si>
    <t>Ларионова</t>
  </si>
  <si>
    <t>Осипенко,Шатская,Левочко</t>
  </si>
  <si>
    <t>04 - Химия</t>
  </si>
  <si>
    <t>05 - Информатика</t>
  </si>
  <si>
    <t>Зиновьев</t>
  </si>
  <si>
    <t>Мухамедзянов</t>
  </si>
  <si>
    <t>Спын, Стригельский, Блохин</t>
  </si>
  <si>
    <t>Моисеенков, Бойкова</t>
  </si>
  <si>
    <t>Потатуев, Осипенко, Шатунова, Скрябикова</t>
  </si>
  <si>
    <t>08 - География</t>
  </si>
  <si>
    <t>Стариков, Щеколов, Юркевич, Тимошкина, Вавилова, Алехнович, Дьяченко</t>
  </si>
  <si>
    <t>Тубалова</t>
  </si>
  <si>
    <t>Семашкин</t>
  </si>
  <si>
    <t>Борийчук</t>
  </si>
  <si>
    <t>Волчков</t>
  </si>
  <si>
    <t>02 - Математика</t>
  </si>
  <si>
    <t>03 - Физика</t>
  </si>
  <si>
    <t>Узенгер</t>
  </si>
  <si>
    <t>06 - Биология</t>
  </si>
  <si>
    <t>Матинина, Алехнович</t>
  </si>
  <si>
    <t>Мастакова, Битюцкая</t>
  </si>
  <si>
    <t>Бородой</t>
  </si>
  <si>
    <t>Михасенко</t>
  </si>
  <si>
    <t>итоговая</t>
  </si>
  <si>
    <t>Фролова, Бухарова</t>
  </si>
  <si>
    <t>Скрябиков, Потатуев, Леонтьев</t>
  </si>
  <si>
    <t>Стариков, Щеколов, Юркевич, Тимошкина, Вавилова, Алехнович, Дьяченко, Зиновьев</t>
  </si>
  <si>
    <t>18 - Литература</t>
  </si>
  <si>
    <t>Логвина</t>
  </si>
  <si>
    <t>Борийчук, Скрябиков, Потатуев, Леонтьев</t>
  </si>
  <si>
    <t>Мастакова</t>
  </si>
  <si>
    <t>пересдача 26.06.2019</t>
  </si>
  <si>
    <t>Осипенко</t>
  </si>
  <si>
    <t>Блохин</t>
  </si>
  <si>
    <t>Осипенко, Шатунова, Скрябикова</t>
  </si>
  <si>
    <t>Алехнович</t>
  </si>
  <si>
    <t>Приходько,Стариков</t>
  </si>
  <si>
    <t>Осипенко,Шатская</t>
  </si>
  <si>
    <t>Егоров</t>
  </si>
  <si>
    <t>Ковалева, Спыну</t>
  </si>
  <si>
    <t>Борийчук, Вотяков</t>
  </si>
  <si>
    <t>Приходько, Стариков, Алехнович</t>
  </si>
  <si>
    <t>Мастакова, Егоров</t>
  </si>
  <si>
    <t>Блохин, Ковалева, Спыну</t>
  </si>
  <si>
    <t>Михасенко, Шатская, Шатунова, Скрябиков, Борийчук, Вотяков</t>
  </si>
  <si>
    <t>конечная</t>
  </si>
  <si>
    <t>Стариков,  Алехнович, Зиновьев</t>
  </si>
  <si>
    <t>Скрябиков, Борийчук</t>
  </si>
  <si>
    <t>07 - История с ХХ веком</t>
  </si>
  <si>
    <t>пересдача 01.07.2019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</si>
</sst>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FA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/>
    <xf numFmtId="2" fontId="2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/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9" fontId="1" fillId="5" borderId="1" xfId="0" applyNumberFormat="1" applyFont="1" applyFill="1" applyBorder="1"/>
    <xf numFmtId="2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3" fillId="5" borderId="1" xfId="0" applyFont="1" applyFill="1" applyBorder="1"/>
    <xf numFmtId="0" fontId="4" fillId="0" borderId="0" xfId="0" applyFont="1"/>
    <xf numFmtId="0" fontId="1" fillId="6" borderId="1" xfId="0" applyFont="1" applyFill="1" applyBorder="1"/>
    <xf numFmtId="0" fontId="1" fillId="6" borderId="1" xfId="0" applyFont="1" applyFill="1" applyBorder="1" applyAlignment="1">
      <alignment vertical="center"/>
    </xf>
    <xf numFmtId="9" fontId="1" fillId="6" borderId="1" xfId="0" applyNumberFormat="1" applyFont="1" applyFill="1" applyBorder="1"/>
    <xf numFmtId="164" fontId="1" fillId="6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/>
    <xf numFmtId="0" fontId="4" fillId="0" borderId="6" xfId="0" applyFont="1" applyBorder="1" applyAlignment="1"/>
    <xf numFmtId="0" fontId="4" fillId="0" borderId="0" xfId="0" applyFont="1" applyAlignment="1"/>
    <xf numFmtId="10" fontId="2" fillId="4" borderId="1" xfId="0" applyNumberFormat="1" applyFont="1" applyFill="1" applyBorder="1" applyAlignment="1">
      <alignment vertic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vertical="center"/>
    </xf>
    <xf numFmtId="9" fontId="1" fillId="7" borderId="1" xfId="0" applyNumberFormat="1" applyFont="1" applyFill="1" applyBorder="1"/>
    <xf numFmtId="164" fontId="1" fillId="7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164" fontId="1" fillId="7" borderId="1" xfId="0" applyNumberFormat="1" applyFont="1" applyFill="1" applyBorder="1"/>
    <xf numFmtId="0" fontId="3" fillId="7" borderId="1" xfId="0" applyFont="1" applyFill="1" applyBorder="1"/>
    <xf numFmtId="0" fontId="3" fillId="6" borderId="1" xfId="0" applyFont="1" applyFill="1" applyBorder="1"/>
    <xf numFmtId="164" fontId="1" fillId="8" borderId="1" xfId="0" applyNumberFormat="1" applyFont="1" applyFill="1" applyBorder="1"/>
    <xf numFmtId="10" fontId="2" fillId="3" borderId="1" xfId="0" applyNumberFormat="1" applyFont="1" applyFill="1" applyBorder="1"/>
    <xf numFmtId="10" fontId="2" fillId="3" borderId="1" xfId="0" applyNumberFormat="1" applyFont="1" applyFill="1" applyBorder="1" applyAlignment="1">
      <alignment vertical="center"/>
    </xf>
    <xf numFmtId="10" fontId="2" fillId="4" borderId="1" xfId="0" applyNumberFormat="1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vertical="center"/>
    </xf>
    <xf numFmtId="9" fontId="1" fillId="8" borderId="1" xfId="0" applyNumberFormat="1" applyFont="1" applyFill="1" applyBorder="1"/>
    <xf numFmtId="164" fontId="1" fillId="8" borderId="1" xfId="0" applyNumberFormat="1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0" fontId="3" fillId="8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FA2FC"/>
      <color rgb="FF8A1CF8"/>
      <color rgb="FFB87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3"/>
  <sheetViews>
    <sheetView topLeftCell="A31" workbookViewId="0">
      <selection activeCell="L19" sqref="L19"/>
    </sheetView>
  </sheetViews>
  <sheetFormatPr defaultRowHeight="15" x14ac:dyDescent="0.25"/>
  <cols>
    <col min="1" max="1" width="13.42578125" customWidth="1"/>
    <col min="4" max="4" width="10.140625" bestFit="1" customWidth="1"/>
    <col min="6" max="6" width="10.28515625" bestFit="1" customWidth="1"/>
    <col min="7" max="7" width="9.140625" customWidth="1"/>
    <col min="8" max="8" width="10.28515625" bestFit="1" customWidth="1"/>
    <col min="10" max="10" width="10.28515625" bestFit="1" customWidth="1"/>
    <col min="12" max="12" width="10.28515625" bestFit="1" customWidth="1"/>
    <col min="13" max="13" width="11.5703125" customWidth="1"/>
    <col min="14" max="14" width="11" customWidth="1"/>
    <col min="15" max="15" width="11.28515625" customWidth="1"/>
    <col min="16" max="16" width="13.5703125" customWidth="1"/>
  </cols>
  <sheetData>
    <row r="1" spans="1:17" ht="18.75" x14ac:dyDescent="0.3">
      <c r="A1" s="57" t="s">
        <v>0</v>
      </c>
      <c r="B1" s="57"/>
      <c r="C1" s="57"/>
      <c r="D1" s="1">
        <v>43609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10</v>
      </c>
      <c r="D5" s="7">
        <f t="shared" ref="D5" si="0">C5/B5</f>
        <v>0.17857142857142858</v>
      </c>
      <c r="E5" s="6">
        <v>1</v>
      </c>
      <c r="F5" s="8">
        <f t="shared" ref="F5" si="1">E5/$C5</f>
        <v>0.1</v>
      </c>
      <c r="G5" s="6">
        <v>5</v>
      </c>
      <c r="H5" s="9">
        <f t="shared" ref="H5:H13" si="2">G5/$C5</f>
        <v>0.5</v>
      </c>
      <c r="I5" s="6">
        <v>3</v>
      </c>
      <c r="J5" s="9">
        <f t="shared" ref="J5:J13" si="3">I5/$C5</f>
        <v>0.3</v>
      </c>
      <c r="K5" s="6">
        <v>1</v>
      </c>
      <c r="L5" s="9">
        <f t="shared" ref="L5:L13" si="4">K5/$C5</f>
        <v>0.1</v>
      </c>
      <c r="M5" s="10">
        <f t="shared" ref="M5" si="5" xml:space="preserve"> (E5*5+G5*4+I5*3+K5*2)/C5</f>
        <v>3.6</v>
      </c>
      <c r="N5" s="10">
        <v>45</v>
      </c>
      <c r="O5" s="11">
        <f t="shared" ref="O5:O12" si="6">(C5-K5)/C5</f>
        <v>0.9</v>
      </c>
      <c r="P5" s="11">
        <f t="shared" ref="P5:P13" si="7">(E5+G5)/C5</f>
        <v>0.6</v>
      </c>
      <c r="Q5" t="s">
        <v>21</v>
      </c>
    </row>
    <row r="6" spans="1:17" ht="18.75" x14ac:dyDescent="0.3">
      <c r="A6" s="4" t="s">
        <v>11</v>
      </c>
      <c r="B6" s="5">
        <v>65</v>
      </c>
      <c r="C6" s="6">
        <f t="shared" ref="C6:C11" si="8">E6+G6+I6+K6</f>
        <v>2</v>
      </c>
      <c r="D6" s="7">
        <f t="shared" ref="D6:D11" si="9">C6/B6</f>
        <v>3.0769230769230771E-2</v>
      </c>
      <c r="E6" s="6">
        <v>0</v>
      </c>
      <c r="F6" s="8">
        <f t="shared" ref="F6:F11" si="10">E6/$C6</f>
        <v>0</v>
      </c>
      <c r="G6" s="6">
        <v>1</v>
      </c>
      <c r="H6" s="9">
        <f t="shared" ref="H6:H11" si="11">G6/$C6</f>
        <v>0.5</v>
      </c>
      <c r="I6" s="6">
        <v>1</v>
      </c>
      <c r="J6" s="9">
        <f t="shared" ref="J6:J11" si="12">I6/$C6</f>
        <v>0.5</v>
      </c>
      <c r="K6" s="6">
        <v>0</v>
      </c>
      <c r="L6" s="9">
        <f t="shared" ref="L6:L11" si="13">K6/$C6</f>
        <v>0</v>
      </c>
      <c r="M6" s="10">
        <f t="shared" ref="M6:M11" si="14" xml:space="preserve"> (E6*5+G6*4+I6*3+K6*2)/C6</f>
        <v>3.5</v>
      </c>
      <c r="N6" s="10">
        <v>47</v>
      </c>
      <c r="O6" s="11">
        <f t="shared" ref="O6:O11" si="15">(C6-K6)/C6</f>
        <v>1</v>
      </c>
      <c r="P6" s="11">
        <f t="shared" ref="P6:P11" si="16">(E6+G6)/C6</f>
        <v>0.5</v>
      </c>
    </row>
    <row r="7" spans="1:17" ht="18.75" x14ac:dyDescent="0.3">
      <c r="A7" s="4" t="s">
        <v>15</v>
      </c>
      <c r="B7" s="28">
        <v>42</v>
      </c>
      <c r="C7" s="29">
        <f t="shared" si="8"/>
        <v>0</v>
      </c>
      <c r="D7" s="30">
        <f t="shared" si="9"/>
        <v>0</v>
      </c>
      <c r="E7" s="29">
        <v>0</v>
      </c>
      <c r="F7" s="31" t="e">
        <f t="shared" si="10"/>
        <v>#DIV/0!</v>
      </c>
      <c r="G7" s="29">
        <v>0</v>
      </c>
      <c r="H7" s="31" t="e">
        <f t="shared" si="11"/>
        <v>#DIV/0!</v>
      </c>
      <c r="I7" s="29">
        <v>0</v>
      </c>
      <c r="J7" s="31" t="e">
        <f t="shared" si="12"/>
        <v>#DIV/0!</v>
      </c>
      <c r="K7" s="29">
        <v>0</v>
      </c>
      <c r="L7" s="31" t="e">
        <f t="shared" si="13"/>
        <v>#DIV/0!</v>
      </c>
      <c r="M7" s="32"/>
      <c r="N7" s="32"/>
      <c r="O7" s="33" t="e">
        <f t="shared" si="15"/>
        <v>#DIV/0!</v>
      </c>
      <c r="P7" s="33" t="e">
        <f t="shared" si="16"/>
        <v>#DIV/0!</v>
      </c>
    </row>
    <row r="8" spans="1:17" ht="18.75" x14ac:dyDescent="0.3">
      <c r="A8" s="4" t="s">
        <v>16</v>
      </c>
      <c r="B8" s="5">
        <v>91</v>
      </c>
      <c r="C8" s="6">
        <f t="shared" si="8"/>
        <v>2</v>
      </c>
      <c r="D8" s="7">
        <f t="shared" si="9"/>
        <v>2.197802197802198E-2</v>
      </c>
      <c r="E8" s="6">
        <v>1</v>
      </c>
      <c r="F8" s="8">
        <f t="shared" si="10"/>
        <v>0.5</v>
      </c>
      <c r="G8" s="6">
        <v>1</v>
      </c>
      <c r="H8" s="9">
        <f t="shared" si="11"/>
        <v>0.5</v>
      </c>
      <c r="I8" s="6">
        <v>0</v>
      </c>
      <c r="J8" s="9">
        <f t="shared" si="12"/>
        <v>0</v>
      </c>
      <c r="K8" s="6">
        <v>0</v>
      </c>
      <c r="L8" s="9">
        <f t="shared" si="13"/>
        <v>0</v>
      </c>
      <c r="M8" s="10">
        <f t="shared" si="14"/>
        <v>4.5</v>
      </c>
      <c r="N8" s="10">
        <v>59</v>
      </c>
      <c r="O8" s="11">
        <f t="shared" si="15"/>
        <v>1</v>
      </c>
      <c r="P8" s="11">
        <f t="shared" si="16"/>
        <v>1</v>
      </c>
    </row>
    <row r="9" spans="1:17" ht="18.75" x14ac:dyDescent="0.3">
      <c r="A9" s="4" t="s">
        <v>12</v>
      </c>
      <c r="B9" s="28">
        <v>44</v>
      </c>
      <c r="C9" s="29">
        <f t="shared" si="8"/>
        <v>0</v>
      </c>
      <c r="D9" s="30">
        <f t="shared" si="9"/>
        <v>0</v>
      </c>
      <c r="E9" s="29"/>
      <c r="F9" s="31" t="e">
        <f t="shared" si="10"/>
        <v>#DIV/0!</v>
      </c>
      <c r="G9" s="29"/>
      <c r="H9" s="31" t="e">
        <f t="shared" si="11"/>
        <v>#DIV/0!</v>
      </c>
      <c r="I9" s="29"/>
      <c r="J9" s="31" t="e">
        <f t="shared" si="12"/>
        <v>#DIV/0!</v>
      </c>
      <c r="K9" s="29"/>
      <c r="L9" s="31" t="e">
        <f t="shared" si="13"/>
        <v>#DIV/0!</v>
      </c>
      <c r="M9" s="32"/>
      <c r="N9" s="32"/>
      <c r="O9" s="33" t="e">
        <f t="shared" si="15"/>
        <v>#DIV/0!</v>
      </c>
      <c r="P9" s="33" t="e">
        <f t="shared" si="16"/>
        <v>#DIV/0!</v>
      </c>
    </row>
    <row r="10" spans="1:17" ht="18.75" x14ac:dyDescent="0.3">
      <c r="A10" s="4" t="s">
        <v>17</v>
      </c>
      <c r="B10" s="5">
        <v>17</v>
      </c>
      <c r="C10" s="6">
        <f t="shared" si="8"/>
        <v>1</v>
      </c>
      <c r="D10" s="7">
        <f t="shared" si="9"/>
        <v>5.8823529411764705E-2</v>
      </c>
      <c r="E10" s="6">
        <v>0</v>
      </c>
      <c r="F10" s="8">
        <f t="shared" si="10"/>
        <v>0</v>
      </c>
      <c r="G10" s="6">
        <v>0</v>
      </c>
      <c r="H10" s="9">
        <f t="shared" si="11"/>
        <v>0</v>
      </c>
      <c r="I10" s="6">
        <v>0</v>
      </c>
      <c r="J10" s="9">
        <f t="shared" si="12"/>
        <v>0</v>
      </c>
      <c r="K10" s="6">
        <v>1</v>
      </c>
      <c r="L10" s="9">
        <f t="shared" si="13"/>
        <v>1</v>
      </c>
      <c r="M10" s="10">
        <f t="shared" si="14"/>
        <v>2</v>
      </c>
      <c r="N10" s="10">
        <v>26</v>
      </c>
      <c r="O10" s="11">
        <f t="shared" si="15"/>
        <v>0</v>
      </c>
      <c r="P10" s="11">
        <f t="shared" si="16"/>
        <v>0</v>
      </c>
      <c r="Q10" t="s">
        <v>22</v>
      </c>
    </row>
    <row r="11" spans="1:17" ht="18.75" x14ac:dyDescent="0.3">
      <c r="A11" s="4" t="s">
        <v>18</v>
      </c>
      <c r="B11" s="5">
        <v>37</v>
      </c>
      <c r="C11" s="6">
        <f t="shared" si="8"/>
        <v>1</v>
      </c>
      <c r="D11" s="7">
        <f t="shared" si="9"/>
        <v>2.7027027027027029E-2</v>
      </c>
      <c r="E11" s="6">
        <v>0</v>
      </c>
      <c r="F11" s="8">
        <f t="shared" si="10"/>
        <v>0</v>
      </c>
      <c r="G11" s="6">
        <v>1</v>
      </c>
      <c r="H11" s="9">
        <f t="shared" si="11"/>
        <v>1</v>
      </c>
      <c r="I11" s="6">
        <v>0</v>
      </c>
      <c r="J11" s="9">
        <f t="shared" si="12"/>
        <v>0</v>
      </c>
      <c r="K11" s="6">
        <v>0</v>
      </c>
      <c r="L11" s="9">
        <f t="shared" si="13"/>
        <v>0</v>
      </c>
      <c r="M11" s="10">
        <f t="shared" si="14"/>
        <v>4</v>
      </c>
      <c r="N11" s="10">
        <v>53</v>
      </c>
      <c r="O11" s="11">
        <f t="shared" si="15"/>
        <v>1</v>
      </c>
      <c r="P11" s="11">
        <f t="shared" si="16"/>
        <v>1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16</v>
      </c>
      <c r="D12" s="46">
        <f>C12/B12</f>
        <v>4.5454545454545456E-2</v>
      </c>
      <c r="E12" s="13">
        <f>SUM(E5:E11)</f>
        <v>2</v>
      </c>
      <c r="F12" s="47">
        <f>E12/C12</f>
        <v>0.125</v>
      </c>
      <c r="G12" s="13">
        <f>SUM(G5:G11)</f>
        <v>8</v>
      </c>
      <c r="H12" s="47">
        <f t="shared" si="2"/>
        <v>0.5</v>
      </c>
      <c r="I12" s="13">
        <f>SUM(I5:I11)</f>
        <v>4</v>
      </c>
      <c r="J12" s="47">
        <f t="shared" si="3"/>
        <v>0.25</v>
      </c>
      <c r="K12" s="13">
        <f>SUM(K5:K11)</f>
        <v>2</v>
      </c>
      <c r="L12" s="47">
        <f t="shared" si="4"/>
        <v>0.125</v>
      </c>
      <c r="M12" s="16">
        <f>AVERAGE(M5:M11)</f>
        <v>3.5200000000000005</v>
      </c>
      <c r="N12" s="16">
        <f>AVERAGE(N5:N11)</f>
        <v>46</v>
      </c>
      <c r="O12" s="46">
        <f t="shared" si="6"/>
        <v>0.875</v>
      </c>
      <c r="P12" s="46">
        <f t="shared" si="7"/>
        <v>0.625</v>
      </c>
    </row>
    <row r="13" spans="1:17" ht="18.75" x14ac:dyDescent="0.3">
      <c r="A13" s="17" t="s">
        <v>14</v>
      </c>
      <c r="B13" s="17">
        <v>1545</v>
      </c>
      <c r="C13" s="18">
        <v>1541</v>
      </c>
      <c r="D13" s="36">
        <f>C13/B13</f>
        <v>0.99741100323624599</v>
      </c>
      <c r="E13" s="18">
        <v>800</v>
      </c>
      <c r="F13" s="36">
        <f>E13/C13</f>
        <v>0.5191434133679429</v>
      </c>
      <c r="G13" s="18">
        <v>484</v>
      </c>
      <c r="H13" s="36">
        <f t="shared" si="2"/>
        <v>0.31408176508760544</v>
      </c>
      <c r="I13" s="18">
        <v>213</v>
      </c>
      <c r="J13" s="36">
        <f t="shared" si="3"/>
        <v>0.1382219338092148</v>
      </c>
      <c r="K13" s="18">
        <v>44</v>
      </c>
      <c r="L13" s="36">
        <f t="shared" si="4"/>
        <v>2.855288773523686E-2</v>
      </c>
      <c r="M13" s="21">
        <v>4.3</v>
      </c>
      <c r="N13" s="21">
        <v>56</v>
      </c>
      <c r="O13" s="48">
        <v>0.97099999999999997</v>
      </c>
      <c r="P13" s="48">
        <f t="shared" si="7"/>
        <v>0.83322517845554833</v>
      </c>
    </row>
    <row r="16" spans="1:17" ht="18.75" x14ac:dyDescent="0.3">
      <c r="A16" s="57" t="s">
        <v>0</v>
      </c>
      <c r="B16" s="57"/>
      <c r="C16" s="57"/>
      <c r="D16" s="1">
        <v>43645</v>
      </c>
    </row>
    <row r="18" spans="1:17" ht="18.75" x14ac:dyDescent="0.25">
      <c r="A18" s="58" t="s">
        <v>1</v>
      </c>
      <c r="B18" s="59" t="s">
        <v>2</v>
      </c>
      <c r="C18" s="61" t="s">
        <v>3</v>
      </c>
      <c r="D18" s="61"/>
      <c r="E18" s="62">
        <v>5</v>
      </c>
      <c r="F18" s="63"/>
      <c r="G18" s="62">
        <v>4</v>
      </c>
      <c r="H18" s="63"/>
      <c r="I18" s="62">
        <v>3</v>
      </c>
      <c r="J18" s="63"/>
      <c r="K18" s="62">
        <v>2</v>
      </c>
      <c r="L18" s="63"/>
      <c r="M18" s="55" t="s">
        <v>4</v>
      </c>
      <c r="N18" s="55" t="s">
        <v>5</v>
      </c>
      <c r="O18" s="55" t="s">
        <v>6</v>
      </c>
      <c r="P18" s="55" t="s">
        <v>7</v>
      </c>
    </row>
    <row r="19" spans="1:17" ht="37.5" x14ac:dyDescent="0.25">
      <c r="A19" s="58"/>
      <c r="B19" s="60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6"/>
      <c r="N19" s="56"/>
      <c r="O19" s="56"/>
      <c r="P19" s="56"/>
    </row>
    <row r="20" spans="1:17" ht="18.75" x14ac:dyDescent="0.3">
      <c r="A20" s="4" t="s">
        <v>10</v>
      </c>
      <c r="B20" s="5">
        <v>56</v>
      </c>
      <c r="C20" s="6">
        <f>E20+G20+I20+K20</f>
        <v>1</v>
      </c>
      <c r="D20" s="7">
        <f t="shared" ref="D20:D26" si="17">C20/B20</f>
        <v>1.7857142857142856E-2</v>
      </c>
      <c r="E20" s="6">
        <v>0</v>
      </c>
      <c r="F20" s="8">
        <f t="shared" ref="F20:F26" si="18">E20/$C20</f>
        <v>0</v>
      </c>
      <c r="G20" s="6">
        <v>0</v>
      </c>
      <c r="H20" s="9">
        <f t="shared" ref="H20:H28" si="19">G20/$C20</f>
        <v>0</v>
      </c>
      <c r="I20" s="6">
        <v>1</v>
      </c>
      <c r="J20" s="9">
        <f t="shared" ref="J20:J28" si="20">I20/$C20</f>
        <v>1</v>
      </c>
      <c r="K20" s="6">
        <v>0</v>
      </c>
      <c r="L20" s="9">
        <f t="shared" ref="L20:L28" si="21">K20/$C20</f>
        <v>0</v>
      </c>
      <c r="M20" s="10">
        <f t="shared" ref="M20:M21" si="22" xml:space="preserve"> (E20*5+G20*4+I20*3+K20*2)/C20</f>
        <v>3</v>
      </c>
      <c r="N20" s="10">
        <v>33</v>
      </c>
      <c r="O20" s="11">
        <f t="shared" ref="O20:O27" si="23">(C20-K20)/C20</f>
        <v>1</v>
      </c>
      <c r="P20" s="11">
        <f t="shared" ref="P20:P28" si="24">(E20+G20)/C20</f>
        <v>0</v>
      </c>
    </row>
    <row r="21" spans="1:17" ht="18.75" x14ac:dyDescent="0.3">
      <c r="A21" s="4" t="s">
        <v>11</v>
      </c>
      <c r="B21" s="29">
        <v>65</v>
      </c>
      <c r="C21" s="29">
        <f t="shared" ref="C21:C26" si="25">E21+G21+I21+K21</f>
        <v>0</v>
      </c>
      <c r="D21" s="29">
        <f t="shared" si="17"/>
        <v>0</v>
      </c>
      <c r="E21" s="29"/>
      <c r="F21" s="29" t="e">
        <f t="shared" si="18"/>
        <v>#DIV/0!</v>
      </c>
      <c r="G21" s="29"/>
      <c r="H21" s="29" t="e">
        <f t="shared" si="19"/>
        <v>#DIV/0!</v>
      </c>
      <c r="I21" s="29"/>
      <c r="J21" s="29" t="e">
        <f t="shared" si="20"/>
        <v>#DIV/0!</v>
      </c>
      <c r="K21" s="29"/>
      <c r="L21" s="29" t="e">
        <f t="shared" si="21"/>
        <v>#DIV/0!</v>
      </c>
      <c r="M21" s="29" t="e">
        <f t="shared" si="22"/>
        <v>#DIV/0!</v>
      </c>
      <c r="N21" s="29"/>
      <c r="O21" s="29" t="e">
        <f t="shared" si="23"/>
        <v>#DIV/0!</v>
      </c>
      <c r="P21" s="29" t="e">
        <f t="shared" si="24"/>
        <v>#DIV/0!</v>
      </c>
    </row>
    <row r="22" spans="1:17" ht="18.75" x14ac:dyDescent="0.3">
      <c r="A22" s="4" t="s">
        <v>15</v>
      </c>
      <c r="B22" s="29">
        <v>42</v>
      </c>
      <c r="C22" s="29">
        <f t="shared" si="25"/>
        <v>0</v>
      </c>
      <c r="D22" s="29">
        <f t="shared" si="17"/>
        <v>0</v>
      </c>
      <c r="E22" s="29"/>
      <c r="F22" s="29" t="e">
        <f t="shared" si="18"/>
        <v>#DIV/0!</v>
      </c>
      <c r="G22" s="29"/>
      <c r="H22" s="29" t="e">
        <f t="shared" si="19"/>
        <v>#DIV/0!</v>
      </c>
      <c r="I22" s="29"/>
      <c r="J22" s="29" t="e">
        <f t="shared" si="20"/>
        <v>#DIV/0!</v>
      </c>
      <c r="K22" s="29"/>
      <c r="L22" s="29" t="e">
        <f t="shared" si="21"/>
        <v>#DIV/0!</v>
      </c>
      <c r="M22" s="29"/>
      <c r="N22" s="29"/>
      <c r="O22" s="29" t="e">
        <f t="shared" si="23"/>
        <v>#DIV/0!</v>
      </c>
      <c r="P22" s="29" t="e">
        <f t="shared" si="24"/>
        <v>#DIV/0!</v>
      </c>
    </row>
    <row r="23" spans="1:17" ht="18.75" x14ac:dyDescent="0.3">
      <c r="A23" s="4" t="s">
        <v>16</v>
      </c>
      <c r="B23" s="29">
        <v>91</v>
      </c>
      <c r="C23" s="29">
        <f t="shared" si="25"/>
        <v>0</v>
      </c>
      <c r="D23" s="29">
        <f t="shared" si="17"/>
        <v>0</v>
      </c>
      <c r="E23" s="29"/>
      <c r="F23" s="29" t="e">
        <f t="shared" si="18"/>
        <v>#DIV/0!</v>
      </c>
      <c r="G23" s="29"/>
      <c r="H23" s="29" t="e">
        <f t="shared" si="19"/>
        <v>#DIV/0!</v>
      </c>
      <c r="I23" s="29"/>
      <c r="J23" s="29" t="e">
        <f t="shared" si="20"/>
        <v>#DIV/0!</v>
      </c>
      <c r="K23" s="29"/>
      <c r="L23" s="29" t="e">
        <f t="shared" si="21"/>
        <v>#DIV/0!</v>
      </c>
      <c r="M23" s="29" t="e">
        <f t="shared" ref="M23" si="26" xml:space="preserve"> (E23*5+G23*4+I23*3+K23*2)/C23</f>
        <v>#DIV/0!</v>
      </c>
      <c r="N23" s="29"/>
      <c r="O23" s="29" t="e">
        <f t="shared" si="23"/>
        <v>#DIV/0!</v>
      </c>
      <c r="P23" s="29" t="e">
        <f t="shared" si="24"/>
        <v>#DIV/0!</v>
      </c>
    </row>
    <row r="24" spans="1:17" ht="18.75" x14ac:dyDescent="0.3">
      <c r="A24" s="4" t="s">
        <v>12</v>
      </c>
      <c r="B24" s="29">
        <v>44</v>
      </c>
      <c r="C24" s="29">
        <f t="shared" si="25"/>
        <v>0</v>
      </c>
      <c r="D24" s="29">
        <f t="shared" si="17"/>
        <v>0</v>
      </c>
      <c r="E24" s="29"/>
      <c r="F24" s="29" t="e">
        <f t="shared" si="18"/>
        <v>#DIV/0!</v>
      </c>
      <c r="G24" s="29"/>
      <c r="H24" s="29" t="e">
        <f t="shared" si="19"/>
        <v>#DIV/0!</v>
      </c>
      <c r="I24" s="29"/>
      <c r="J24" s="29" t="e">
        <f t="shared" si="20"/>
        <v>#DIV/0!</v>
      </c>
      <c r="K24" s="29"/>
      <c r="L24" s="29" t="e">
        <f t="shared" si="21"/>
        <v>#DIV/0!</v>
      </c>
      <c r="M24" s="29"/>
      <c r="N24" s="29"/>
      <c r="O24" s="29" t="e">
        <f t="shared" si="23"/>
        <v>#DIV/0!</v>
      </c>
      <c r="P24" s="29" t="e">
        <f t="shared" si="24"/>
        <v>#DIV/0!</v>
      </c>
    </row>
    <row r="25" spans="1:17" ht="18.75" x14ac:dyDescent="0.3">
      <c r="A25" s="4" t="s">
        <v>17</v>
      </c>
      <c r="B25" s="5">
        <v>17</v>
      </c>
      <c r="C25" s="6">
        <f t="shared" si="25"/>
        <v>1</v>
      </c>
      <c r="D25" s="7">
        <f t="shared" si="17"/>
        <v>5.8823529411764705E-2</v>
      </c>
      <c r="E25" s="6">
        <v>0</v>
      </c>
      <c r="F25" s="8">
        <f t="shared" si="18"/>
        <v>0</v>
      </c>
      <c r="G25" s="6">
        <v>0</v>
      </c>
      <c r="H25" s="9">
        <f t="shared" si="19"/>
        <v>0</v>
      </c>
      <c r="I25" s="6">
        <v>0</v>
      </c>
      <c r="J25" s="9">
        <f t="shared" si="20"/>
        <v>0</v>
      </c>
      <c r="K25" s="6">
        <v>1</v>
      </c>
      <c r="L25" s="9">
        <f t="shared" si="21"/>
        <v>1</v>
      </c>
      <c r="M25" s="10">
        <f t="shared" ref="M25:M26" si="27" xml:space="preserve"> (E25*5+G25*4+I25*3+K25*2)/C25</f>
        <v>2</v>
      </c>
      <c r="N25" s="10">
        <v>26</v>
      </c>
      <c r="O25" s="11">
        <f t="shared" si="23"/>
        <v>0</v>
      </c>
      <c r="P25" s="11">
        <f t="shared" si="24"/>
        <v>0</v>
      </c>
      <c r="Q25" t="s">
        <v>22</v>
      </c>
    </row>
    <row r="26" spans="1:17" ht="18.75" x14ac:dyDescent="0.3">
      <c r="A26" s="4" t="s">
        <v>18</v>
      </c>
      <c r="B26" s="29">
        <v>37</v>
      </c>
      <c r="C26" s="29">
        <f t="shared" si="25"/>
        <v>0</v>
      </c>
      <c r="D26" s="29">
        <f t="shared" si="17"/>
        <v>0</v>
      </c>
      <c r="E26" s="29"/>
      <c r="F26" s="29" t="e">
        <f t="shared" si="18"/>
        <v>#DIV/0!</v>
      </c>
      <c r="G26" s="29"/>
      <c r="H26" s="29" t="e">
        <f t="shared" si="19"/>
        <v>#DIV/0!</v>
      </c>
      <c r="I26" s="29"/>
      <c r="J26" s="29" t="e">
        <f t="shared" si="20"/>
        <v>#DIV/0!</v>
      </c>
      <c r="K26" s="29"/>
      <c r="L26" s="29" t="e">
        <f t="shared" si="21"/>
        <v>#DIV/0!</v>
      </c>
      <c r="M26" s="29" t="e">
        <f t="shared" si="27"/>
        <v>#DIV/0!</v>
      </c>
      <c r="N26" s="29"/>
      <c r="O26" s="29" t="e">
        <f t="shared" si="23"/>
        <v>#DIV/0!</v>
      </c>
      <c r="P26" s="29" t="e">
        <f t="shared" si="24"/>
        <v>#DIV/0!</v>
      </c>
    </row>
    <row r="27" spans="1:17" ht="18.75" x14ac:dyDescent="0.3">
      <c r="A27" s="12" t="s">
        <v>13</v>
      </c>
      <c r="B27" s="12">
        <f>SUM(B20:B26)</f>
        <v>352</v>
      </c>
      <c r="C27" s="13">
        <f>SUM(C20:C26)</f>
        <v>2</v>
      </c>
      <c r="D27" s="46">
        <f>C27/B27</f>
        <v>5.681818181818182E-3</v>
      </c>
      <c r="E27" s="13">
        <f>SUM(E20:E26)</f>
        <v>0</v>
      </c>
      <c r="F27" s="47">
        <f>E27/C27</f>
        <v>0</v>
      </c>
      <c r="G27" s="13">
        <f>SUM(G20:G26)</f>
        <v>0</v>
      </c>
      <c r="H27" s="47">
        <f t="shared" si="19"/>
        <v>0</v>
      </c>
      <c r="I27" s="13">
        <f>SUM(I20:I26)</f>
        <v>1</v>
      </c>
      <c r="J27" s="47">
        <f t="shared" si="20"/>
        <v>0.5</v>
      </c>
      <c r="K27" s="13">
        <f>SUM(K20:K26)</f>
        <v>1</v>
      </c>
      <c r="L27" s="47">
        <f t="shared" si="21"/>
        <v>0.5</v>
      </c>
      <c r="M27" s="16" t="e">
        <f>AVERAGE(M20:M26)</f>
        <v>#DIV/0!</v>
      </c>
      <c r="N27" s="16">
        <f>AVERAGE(N20:N26)</f>
        <v>29.5</v>
      </c>
      <c r="O27" s="46">
        <f t="shared" si="23"/>
        <v>0.5</v>
      </c>
      <c r="P27" s="46">
        <f t="shared" si="24"/>
        <v>0</v>
      </c>
    </row>
    <row r="28" spans="1:17" ht="18.75" x14ac:dyDescent="0.3">
      <c r="A28" s="17" t="s">
        <v>14</v>
      </c>
      <c r="B28" s="17">
        <v>46</v>
      </c>
      <c r="C28" s="18">
        <v>44</v>
      </c>
      <c r="D28" s="36">
        <f>C28/B28</f>
        <v>0.95652173913043481</v>
      </c>
      <c r="E28" s="18">
        <v>2</v>
      </c>
      <c r="F28" s="36">
        <f>E28/C28</f>
        <v>4.5454545454545456E-2</v>
      </c>
      <c r="G28" s="18">
        <v>10</v>
      </c>
      <c r="H28" s="36">
        <f t="shared" si="19"/>
        <v>0.22727272727272727</v>
      </c>
      <c r="I28" s="18">
        <v>25</v>
      </c>
      <c r="J28" s="36">
        <f t="shared" si="20"/>
        <v>0.56818181818181823</v>
      </c>
      <c r="K28" s="18">
        <v>7</v>
      </c>
      <c r="L28" s="36">
        <f t="shared" si="21"/>
        <v>0.15909090909090909</v>
      </c>
      <c r="M28" s="21">
        <v>3.2</v>
      </c>
      <c r="N28" s="21">
        <v>39.299999999999997</v>
      </c>
      <c r="O28" s="48">
        <v>0.97099999999999997</v>
      </c>
      <c r="P28" s="48">
        <f t="shared" si="24"/>
        <v>0.27272727272727271</v>
      </c>
    </row>
    <row r="31" spans="1:17" ht="18.75" x14ac:dyDescent="0.3">
      <c r="A31" s="57" t="s">
        <v>0</v>
      </c>
      <c r="B31" s="57"/>
      <c r="C31" s="57"/>
      <c r="D31" s="1" t="s">
        <v>55</v>
      </c>
    </row>
    <row r="33" spans="1:17" ht="18.75" x14ac:dyDescent="0.25">
      <c r="A33" s="58" t="s">
        <v>1</v>
      </c>
      <c r="B33" s="59" t="s">
        <v>2</v>
      </c>
      <c r="C33" s="61" t="s">
        <v>3</v>
      </c>
      <c r="D33" s="61"/>
      <c r="E33" s="62">
        <v>5</v>
      </c>
      <c r="F33" s="63"/>
      <c r="G33" s="62">
        <v>4</v>
      </c>
      <c r="H33" s="63"/>
      <c r="I33" s="62">
        <v>3</v>
      </c>
      <c r="J33" s="63"/>
      <c r="K33" s="62">
        <v>2</v>
      </c>
      <c r="L33" s="63"/>
      <c r="M33" s="55" t="s">
        <v>4</v>
      </c>
      <c r="N33" s="55" t="s">
        <v>5</v>
      </c>
      <c r="O33" s="55" t="s">
        <v>6</v>
      </c>
      <c r="P33" s="55" t="s">
        <v>7</v>
      </c>
    </row>
    <row r="34" spans="1:17" ht="37.5" x14ac:dyDescent="0.25">
      <c r="A34" s="58"/>
      <c r="B34" s="60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56"/>
      <c r="N34" s="56"/>
      <c r="O34" s="56"/>
      <c r="P34" s="56"/>
    </row>
    <row r="35" spans="1:17" ht="18.75" x14ac:dyDescent="0.3">
      <c r="A35" s="4" t="s">
        <v>10</v>
      </c>
      <c r="B35" s="5">
        <v>56</v>
      </c>
      <c r="C35" s="6">
        <f>E35+G35+I35+K35</f>
        <v>10</v>
      </c>
      <c r="D35" s="7">
        <f t="shared" ref="D35:D41" si="28">C35/B35</f>
        <v>0.17857142857142858</v>
      </c>
      <c r="E35" s="6">
        <v>1</v>
      </c>
      <c r="F35" s="8">
        <f t="shared" ref="F35:F41" si="29">E35/$C35</f>
        <v>0.1</v>
      </c>
      <c r="G35" s="6">
        <v>5</v>
      </c>
      <c r="H35" s="9">
        <f t="shared" ref="H35:H42" si="30">G35/$C35</f>
        <v>0.5</v>
      </c>
      <c r="I35" s="6">
        <v>4</v>
      </c>
      <c r="J35" s="9">
        <f t="shared" ref="J35:J42" si="31">I35/$C35</f>
        <v>0.4</v>
      </c>
      <c r="K35" s="6">
        <v>0</v>
      </c>
      <c r="L35" s="9">
        <f t="shared" ref="L35:L42" si="32">K35/$C35</f>
        <v>0</v>
      </c>
      <c r="M35" s="10">
        <f t="shared" ref="M35:M36" si="33" xml:space="preserve"> (E35*5+G35*4+I35*3+K35*2)/C35</f>
        <v>3.7</v>
      </c>
      <c r="N35" s="10">
        <v>39</v>
      </c>
      <c r="O35" s="11">
        <f t="shared" ref="O35:O42" si="34">(C35-K35)/C35</f>
        <v>1</v>
      </c>
      <c r="P35" s="11">
        <f t="shared" ref="P35:P42" si="35">(E35+G35)/C35</f>
        <v>0.6</v>
      </c>
    </row>
    <row r="36" spans="1:17" ht="18.75" x14ac:dyDescent="0.3">
      <c r="A36" s="4" t="s">
        <v>11</v>
      </c>
      <c r="B36" s="5">
        <v>65</v>
      </c>
      <c r="C36" s="6">
        <f t="shared" ref="C36:C41" si="36">E36+G36+I36+K36</f>
        <v>2</v>
      </c>
      <c r="D36" s="7">
        <f t="shared" si="28"/>
        <v>3.0769230769230771E-2</v>
      </c>
      <c r="E36" s="6">
        <v>0</v>
      </c>
      <c r="F36" s="8">
        <f t="shared" si="29"/>
        <v>0</v>
      </c>
      <c r="G36" s="6">
        <v>1</v>
      </c>
      <c r="H36" s="9">
        <f t="shared" si="30"/>
        <v>0.5</v>
      </c>
      <c r="I36" s="6">
        <v>1</v>
      </c>
      <c r="J36" s="9">
        <f t="shared" si="31"/>
        <v>0.5</v>
      </c>
      <c r="K36" s="6">
        <v>0</v>
      </c>
      <c r="L36" s="9">
        <f t="shared" si="32"/>
        <v>0</v>
      </c>
      <c r="M36" s="10">
        <f t="shared" si="33"/>
        <v>3.5</v>
      </c>
      <c r="N36" s="10">
        <v>47</v>
      </c>
      <c r="O36" s="11">
        <f t="shared" si="34"/>
        <v>1</v>
      </c>
      <c r="P36" s="11">
        <f t="shared" si="35"/>
        <v>0.5</v>
      </c>
    </row>
    <row r="37" spans="1:17" ht="18.75" x14ac:dyDescent="0.3">
      <c r="A37" s="4" t="s">
        <v>15</v>
      </c>
      <c r="B37" s="28">
        <v>42</v>
      </c>
      <c r="C37" s="29">
        <f t="shared" si="36"/>
        <v>0</v>
      </c>
      <c r="D37" s="30">
        <f t="shared" si="28"/>
        <v>0</v>
      </c>
      <c r="E37" s="29">
        <v>0</v>
      </c>
      <c r="F37" s="31" t="e">
        <f t="shared" si="29"/>
        <v>#DIV/0!</v>
      </c>
      <c r="G37" s="29">
        <v>0</v>
      </c>
      <c r="H37" s="31" t="e">
        <f t="shared" si="30"/>
        <v>#DIV/0!</v>
      </c>
      <c r="I37" s="29">
        <v>0</v>
      </c>
      <c r="J37" s="31" t="e">
        <f t="shared" si="31"/>
        <v>#DIV/0!</v>
      </c>
      <c r="K37" s="29">
        <v>0</v>
      </c>
      <c r="L37" s="31" t="e">
        <f t="shared" si="32"/>
        <v>#DIV/0!</v>
      </c>
      <c r="M37" s="32"/>
      <c r="N37" s="32"/>
      <c r="O37" s="33" t="e">
        <f t="shared" si="34"/>
        <v>#DIV/0!</v>
      </c>
      <c r="P37" s="33" t="e">
        <f t="shared" si="35"/>
        <v>#DIV/0!</v>
      </c>
    </row>
    <row r="38" spans="1:17" ht="18.75" x14ac:dyDescent="0.3">
      <c r="A38" s="4" t="s">
        <v>16</v>
      </c>
      <c r="B38" s="5">
        <v>91</v>
      </c>
      <c r="C38" s="6">
        <f t="shared" si="36"/>
        <v>2</v>
      </c>
      <c r="D38" s="7">
        <f t="shared" si="28"/>
        <v>2.197802197802198E-2</v>
      </c>
      <c r="E38" s="6">
        <v>1</v>
      </c>
      <c r="F38" s="8">
        <f t="shared" si="29"/>
        <v>0.5</v>
      </c>
      <c r="G38" s="6">
        <v>1</v>
      </c>
      <c r="H38" s="9">
        <f t="shared" si="30"/>
        <v>0.5</v>
      </c>
      <c r="I38" s="6">
        <v>0</v>
      </c>
      <c r="J38" s="9">
        <f t="shared" si="31"/>
        <v>0</v>
      </c>
      <c r="K38" s="6">
        <v>0</v>
      </c>
      <c r="L38" s="9">
        <f t="shared" si="32"/>
        <v>0</v>
      </c>
      <c r="M38" s="10">
        <f t="shared" ref="M38" si="37" xml:space="preserve"> (E38*5+G38*4+I38*3+K38*2)/C38</f>
        <v>4.5</v>
      </c>
      <c r="N38" s="10">
        <v>59</v>
      </c>
      <c r="O38" s="11">
        <f t="shared" si="34"/>
        <v>1</v>
      </c>
      <c r="P38" s="11">
        <f t="shared" si="35"/>
        <v>1</v>
      </c>
    </row>
    <row r="39" spans="1:17" ht="18.75" x14ac:dyDescent="0.3">
      <c r="A39" s="4" t="s">
        <v>12</v>
      </c>
      <c r="B39" s="28">
        <v>44</v>
      </c>
      <c r="C39" s="29">
        <f t="shared" si="36"/>
        <v>0</v>
      </c>
      <c r="D39" s="30">
        <f t="shared" si="28"/>
        <v>0</v>
      </c>
      <c r="E39" s="29"/>
      <c r="F39" s="31" t="e">
        <f t="shared" si="29"/>
        <v>#DIV/0!</v>
      </c>
      <c r="G39" s="29"/>
      <c r="H39" s="31" t="e">
        <f t="shared" si="30"/>
        <v>#DIV/0!</v>
      </c>
      <c r="I39" s="29"/>
      <c r="J39" s="31" t="e">
        <f t="shared" si="31"/>
        <v>#DIV/0!</v>
      </c>
      <c r="K39" s="29"/>
      <c r="L39" s="31" t="e">
        <f t="shared" si="32"/>
        <v>#DIV/0!</v>
      </c>
      <c r="M39" s="32"/>
      <c r="N39" s="32"/>
      <c r="O39" s="33" t="e">
        <f t="shared" si="34"/>
        <v>#DIV/0!</v>
      </c>
      <c r="P39" s="33" t="e">
        <f t="shared" si="35"/>
        <v>#DIV/0!</v>
      </c>
    </row>
    <row r="40" spans="1:17" ht="18.75" x14ac:dyDescent="0.3">
      <c r="A40" s="4" t="s">
        <v>17</v>
      </c>
      <c r="B40" s="5">
        <v>17</v>
      </c>
      <c r="C40" s="6">
        <f t="shared" si="36"/>
        <v>1</v>
      </c>
      <c r="D40" s="7">
        <f t="shared" si="28"/>
        <v>5.8823529411764705E-2</v>
      </c>
      <c r="E40" s="6">
        <v>0</v>
      </c>
      <c r="F40" s="8">
        <f t="shared" si="29"/>
        <v>0</v>
      </c>
      <c r="G40" s="6">
        <v>0</v>
      </c>
      <c r="H40" s="9">
        <f t="shared" si="30"/>
        <v>0</v>
      </c>
      <c r="I40" s="6">
        <v>0</v>
      </c>
      <c r="J40" s="9">
        <f t="shared" si="31"/>
        <v>0</v>
      </c>
      <c r="K40" s="6">
        <v>1</v>
      </c>
      <c r="L40" s="9">
        <f t="shared" si="32"/>
        <v>1</v>
      </c>
      <c r="M40" s="10">
        <f t="shared" ref="M40:M41" si="38" xml:space="preserve"> (E40*5+G40*4+I40*3+K40*2)/C40</f>
        <v>2</v>
      </c>
      <c r="N40" s="10">
        <v>26</v>
      </c>
      <c r="O40" s="11">
        <f t="shared" si="34"/>
        <v>0</v>
      </c>
      <c r="P40" s="11">
        <f t="shared" si="35"/>
        <v>0</v>
      </c>
      <c r="Q40" t="s">
        <v>22</v>
      </c>
    </row>
    <row r="41" spans="1:17" ht="18.75" x14ac:dyDescent="0.3">
      <c r="A41" s="4" t="s">
        <v>18</v>
      </c>
      <c r="B41" s="5">
        <v>37</v>
      </c>
      <c r="C41" s="6">
        <f t="shared" si="36"/>
        <v>1</v>
      </c>
      <c r="D41" s="7">
        <f t="shared" si="28"/>
        <v>2.7027027027027029E-2</v>
      </c>
      <c r="E41" s="6">
        <v>0</v>
      </c>
      <c r="F41" s="8">
        <f t="shared" si="29"/>
        <v>0</v>
      </c>
      <c r="G41" s="6">
        <v>1</v>
      </c>
      <c r="H41" s="9">
        <f t="shared" si="30"/>
        <v>1</v>
      </c>
      <c r="I41" s="6">
        <v>0</v>
      </c>
      <c r="J41" s="9">
        <f t="shared" si="31"/>
        <v>0</v>
      </c>
      <c r="K41" s="6">
        <v>0</v>
      </c>
      <c r="L41" s="9">
        <f t="shared" si="32"/>
        <v>0</v>
      </c>
      <c r="M41" s="10">
        <f t="shared" si="38"/>
        <v>4</v>
      </c>
      <c r="N41" s="10">
        <v>53</v>
      </c>
      <c r="O41" s="11">
        <f t="shared" si="34"/>
        <v>1</v>
      </c>
      <c r="P41" s="11">
        <f t="shared" si="35"/>
        <v>1</v>
      </c>
    </row>
    <row r="42" spans="1:17" ht="18.75" x14ac:dyDescent="0.3">
      <c r="A42" s="12" t="s">
        <v>13</v>
      </c>
      <c r="B42" s="12">
        <f>SUM(B35:B41)</f>
        <v>352</v>
      </c>
      <c r="C42" s="13">
        <f>SUM(C35:C41)</f>
        <v>16</v>
      </c>
      <c r="D42" s="14">
        <f>C42/B42</f>
        <v>4.5454545454545456E-2</v>
      </c>
      <c r="E42" s="13">
        <f>SUM(E35:E41)</f>
        <v>2</v>
      </c>
      <c r="F42" s="15">
        <f>E42/C42</f>
        <v>0.125</v>
      </c>
      <c r="G42" s="13">
        <f>SUM(G35:G41)</f>
        <v>8</v>
      </c>
      <c r="H42" s="15">
        <f t="shared" si="30"/>
        <v>0.5</v>
      </c>
      <c r="I42" s="13">
        <f>SUM(I35:I41)</f>
        <v>5</v>
      </c>
      <c r="J42" s="15">
        <f t="shared" si="31"/>
        <v>0.3125</v>
      </c>
      <c r="K42" s="13">
        <f>SUM(K35:K41)</f>
        <v>1</v>
      </c>
      <c r="L42" s="15">
        <f t="shared" si="32"/>
        <v>6.25E-2</v>
      </c>
      <c r="M42" s="16">
        <f>AVERAGE(M35:M41)</f>
        <v>3.54</v>
      </c>
      <c r="N42" s="16">
        <f>AVERAGE(N35:N41)</f>
        <v>44.8</v>
      </c>
      <c r="O42" s="14">
        <f t="shared" si="34"/>
        <v>0.9375</v>
      </c>
      <c r="P42" s="14">
        <f t="shared" si="35"/>
        <v>0.625</v>
      </c>
    </row>
    <row r="43" spans="1:17" ht="18.75" x14ac:dyDescent="0.3">
      <c r="A43" s="17" t="s">
        <v>14</v>
      </c>
      <c r="B43" s="17"/>
      <c r="C43" s="18"/>
      <c r="D43" s="36"/>
      <c r="E43" s="18"/>
      <c r="F43" s="20"/>
      <c r="G43" s="18"/>
      <c r="H43" s="20"/>
      <c r="I43" s="18"/>
      <c r="J43" s="20"/>
      <c r="K43" s="18"/>
      <c r="L43" s="20"/>
      <c r="M43" s="21"/>
      <c r="N43" s="21"/>
      <c r="O43" s="19"/>
      <c r="P43" s="19"/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1:C31"/>
    <mergeCell ref="A33:A34"/>
    <mergeCell ref="B33:B34"/>
    <mergeCell ref="C33:D33"/>
    <mergeCell ref="E33:F33"/>
    <mergeCell ref="G33:H33"/>
    <mergeCell ref="I33:J33"/>
    <mergeCell ref="K33:L33"/>
    <mergeCell ref="M33:M34"/>
    <mergeCell ref="N33:N34"/>
    <mergeCell ref="O33:O34"/>
    <mergeCell ref="P33:P34"/>
    <mergeCell ref="G18:H18"/>
    <mergeCell ref="I18:J1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4"/>
  <sheetViews>
    <sheetView topLeftCell="A31" workbookViewId="0">
      <selection activeCell="L23" sqref="L23"/>
    </sheetView>
  </sheetViews>
  <sheetFormatPr defaultRowHeight="15" x14ac:dyDescent="0.25"/>
  <cols>
    <col min="1" max="1" width="13.7109375" customWidth="1"/>
    <col min="4" max="4" width="11.85546875" customWidth="1"/>
    <col min="6" max="6" width="10.28515625" bestFit="1" customWidth="1"/>
    <col min="8" max="8" width="10.28515625" bestFit="1" customWidth="1"/>
    <col min="10" max="10" width="11.7109375" bestFit="1" customWidth="1"/>
    <col min="12" max="12" width="10.28515625" bestFit="1" customWidth="1"/>
    <col min="15" max="15" width="11.42578125" customWidth="1"/>
    <col min="16" max="16" width="10.28515625" bestFit="1" customWidth="1"/>
  </cols>
  <sheetData>
    <row r="1" spans="1:17" ht="18.75" x14ac:dyDescent="0.3">
      <c r="A1" s="57" t="s">
        <v>80</v>
      </c>
      <c r="B1" s="57"/>
      <c r="C1" s="57"/>
      <c r="D1" s="1">
        <v>43630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37">
        <v>56</v>
      </c>
      <c r="C5" s="38">
        <f>E5+G5+I5+K5</f>
        <v>0</v>
      </c>
      <c r="D5" s="39">
        <f t="shared" ref="D5:D11" si="0">C5/B5</f>
        <v>0</v>
      </c>
      <c r="E5" s="38"/>
      <c r="F5" s="40" t="e">
        <f t="shared" ref="F5:F11" si="1">E5/$C5</f>
        <v>#DIV/0!</v>
      </c>
      <c r="G5" s="38"/>
      <c r="H5" s="40" t="e">
        <f t="shared" ref="H5:H13" si="2">G5/$C5</f>
        <v>#DIV/0!</v>
      </c>
      <c r="I5" s="38"/>
      <c r="J5" s="40" t="e">
        <f t="shared" ref="J5:J13" si="3">I5/$C5</f>
        <v>#DIV/0!</v>
      </c>
      <c r="K5" s="38"/>
      <c r="L5" s="40" t="e">
        <f t="shared" ref="L5:L12" si="4">K5/$C5</f>
        <v>#DIV/0!</v>
      </c>
      <c r="M5" s="41" t="e">
        <f t="shared" ref="M5:M12" si="5" xml:space="preserve"> (E5*5+G5*4+I5*3+K5*2)/C5</f>
        <v>#DIV/0!</v>
      </c>
      <c r="N5" s="41"/>
      <c r="O5" s="42" t="e">
        <f t="shared" ref="O5:O12" si="6">(C5-K5)/C5</f>
        <v>#DIV/0!</v>
      </c>
      <c r="P5" s="42" t="e">
        <f t="shared" ref="P5:P13" si="7">(E5+G5)/C5</f>
        <v>#DIV/0!</v>
      </c>
    </row>
    <row r="6" spans="1:17" ht="18.75" x14ac:dyDescent="0.3">
      <c r="A6" s="4" t="s">
        <v>11</v>
      </c>
      <c r="B6" s="37">
        <v>65</v>
      </c>
      <c r="C6" s="38">
        <f t="shared" ref="C6:C11" si="8">E6+G6+I6+K6</f>
        <v>0</v>
      </c>
      <c r="D6" s="39">
        <f t="shared" si="0"/>
        <v>0</v>
      </c>
      <c r="E6" s="38"/>
      <c r="F6" s="40" t="e">
        <f t="shared" si="1"/>
        <v>#DIV/0!</v>
      </c>
      <c r="G6" s="38"/>
      <c r="H6" s="40" t="e">
        <f t="shared" si="2"/>
        <v>#DIV/0!</v>
      </c>
      <c r="I6" s="38"/>
      <c r="J6" s="40" t="e">
        <f t="shared" si="3"/>
        <v>#DIV/0!</v>
      </c>
      <c r="K6" s="38"/>
      <c r="L6" s="40" t="e">
        <f t="shared" si="4"/>
        <v>#DIV/0!</v>
      </c>
      <c r="M6" s="41" t="e">
        <f t="shared" si="5"/>
        <v>#DIV/0!</v>
      </c>
      <c r="N6" s="41"/>
      <c r="O6" s="42" t="e">
        <f t="shared" si="6"/>
        <v>#DIV/0!</v>
      </c>
      <c r="P6" s="42" t="e">
        <f t="shared" si="7"/>
        <v>#DIV/0!</v>
      </c>
    </row>
    <row r="7" spans="1:17" ht="18.75" x14ac:dyDescent="0.3">
      <c r="A7" s="4" t="s">
        <v>15</v>
      </c>
      <c r="B7" s="43">
        <v>42</v>
      </c>
      <c r="C7" s="38">
        <f t="shared" si="8"/>
        <v>0</v>
      </c>
      <c r="D7" s="39">
        <f t="shared" si="0"/>
        <v>0</v>
      </c>
      <c r="E7" s="38"/>
      <c r="F7" s="40" t="e">
        <f t="shared" si="1"/>
        <v>#DIV/0!</v>
      </c>
      <c r="G7" s="38"/>
      <c r="H7" s="40" t="e">
        <f t="shared" si="2"/>
        <v>#DIV/0!</v>
      </c>
      <c r="I7" s="38"/>
      <c r="J7" s="40" t="e">
        <f t="shared" si="3"/>
        <v>#DIV/0!</v>
      </c>
      <c r="K7" s="38"/>
      <c r="L7" s="40" t="e">
        <f t="shared" si="4"/>
        <v>#DIV/0!</v>
      </c>
      <c r="M7" s="41" t="e">
        <f t="shared" si="5"/>
        <v>#DIV/0!</v>
      </c>
      <c r="N7" s="41"/>
      <c r="O7" s="42" t="e">
        <f t="shared" si="6"/>
        <v>#DIV/0!</v>
      </c>
      <c r="P7" s="42" t="e">
        <f t="shared" si="7"/>
        <v>#DIV/0!</v>
      </c>
    </row>
    <row r="8" spans="1:17" ht="18.75" x14ac:dyDescent="0.3">
      <c r="A8" s="4" t="s">
        <v>16</v>
      </c>
      <c r="B8" s="25">
        <v>91</v>
      </c>
      <c r="C8" s="6">
        <f t="shared" si="8"/>
        <v>1</v>
      </c>
      <c r="D8" s="23">
        <f t="shared" si="0"/>
        <v>1.098901098901099E-2</v>
      </c>
      <c r="E8" s="22">
        <v>1</v>
      </c>
      <c r="F8" s="8">
        <f t="shared" si="1"/>
        <v>1</v>
      </c>
      <c r="G8" s="22">
        <v>0</v>
      </c>
      <c r="H8" s="9">
        <f t="shared" si="2"/>
        <v>0</v>
      </c>
      <c r="I8" s="22">
        <v>0</v>
      </c>
      <c r="J8" s="9">
        <f t="shared" si="3"/>
        <v>0</v>
      </c>
      <c r="K8" s="22">
        <v>0</v>
      </c>
      <c r="L8" s="9">
        <f t="shared" si="4"/>
        <v>0</v>
      </c>
      <c r="M8" s="10">
        <f t="shared" si="5"/>
        <v>5</v>
      </c>
      <c r="N8" s="24">
        <v>37</v>
      </c>
      <c r="O8" s="11">
        <f t="shared" si="6"/>
        <v>1</v>
      </c>
      <c r="P8" s="11">
        <f t="shared" si="7"/>
        <v>1</v>
      </c>
    </row>
    <row r="9" spans="1:17" ht="18.75" x14ac:dyDescent="0.3">
      <c r="A9" s="4" t="s">
        <v>12</v>
      </c>
      <c r="B9" s="25">
        <v>44</v>
      </c>
      <c r="C9" s="6">
        <f t="shared" si="8"/>
        <v>2</v>
      </c>
      <c r="D9" s="23">
        <f t="shared" si="0"/>
        <v>4.5454545454545456E-2</v>
      </c>
      <c r="E9" s="22">
        <v>0</v>
      </c>
      <c r="F9" s="8">
        <f t="shared" si="1"/>
        <v>0</v>
      </c>
      <c r="G9" s="22">
        <v>1</v>
      </c>
      <c r="H9" s="9">
        <f t="shared" si="2"/>
        <v>0.5</v>
      </c>
      <c r="I9" s="22">
        <v>1</v>
      </c>
      <c r="J9" s="9">
        <f t="shared" si="3"/>
        <v>0.5</v>
      </c>
      <c r="K9" s="22">
        <v>0</v>
      </c>
      <c r="L9" s="9">
        <f t="shared" si="4"/>
        <v>0</v>
      </c>
      <c r="M9" s="10">
        <f t="shared" si="5"/>
        <v>3.5</v>
      </c>
      <c r="N9" s="24">
        <v>25</v>
      </c>
      <c r="O9" s="11">
        <f t="shared" si="6"/>
        <v>1</v>
      </c>
      <c r="P9" s="11">
        <f t="shared" si="7"/>
        <v>0.5</v>
      </c>
    </row>
    <row r="10" spans="1:17" ht="18.75" x14ac:dyDescent="0.3">
      <c r="A10" s="4" t="s">
        <v>17</v>
      </c>
      <c r="B10" s="25">
        <v>17</v>
      </c>
      <c r="C10" s="6">
        <f t="shared" si="8"/>
        <v>2</v>
      </c>
      <c r="D10" s="23">
        <f t="shared" si="0"/>
        <v>0.11764705882352941</v>
      </c>
      <c r="E10" s="22">
        <v>0</v>
      </c>
      <c r="F10" s="8">
        <f t="shared" si="1"/>
        <v>0</v>
      </c>
      <c r="G10" s="22">
        <v>0</v>
      </c>
      <c r="H10" s="9">
        <f t="shared" si="2"/>
        <v>0</v>
      </c>
      <c r="I10" s="22">
        <v>0</v>
      </c>
      <c r="J10" s="9">
        <f t="shared" si="3"/>
        <v>0</v>
      </c>
      <c r="K10" s="22">
        <v>2</v>
      </c>
      <c r="L10" s="9">
        <f t="shared" si="4"/>
        <v>1</v>
      </c>
      <c r="M10" s="10">
        <f t="shared" si="5"/>
        <v>2</v>
      </c>
      <c r="N10" s="24">
        <v>10</v>
      </c>
      <c r="O10" s="11">
        <f t="shared" si="6"/>
        <v>0</v>
      </c>
      <c r="P10" s="11">
        <f t="shared" si="7"/>
        <v>0</v>
      </c>
      <c r="Q10" t="s">
        <v>56</v>
      </c>
    </row>
    <row r="11" spans="1:17" ht="18.75" x14ac:dyDescent="0.3">
      <c r="A11" s="4" t="s">
        <v>18</v>
      </c>
      <c r="B11" s="25">
        <v>37</v>
      </c>
      <c r="C11" s="6">
        <f t="shared" si="8"/>
        <v>1</v>
      </c>
      <c r="D11" s="23">
        <f t="shared" si="0"/>
        <v>2.7027027027027029E-2</v>
      </c>
      <c r="E11" s="25">
        <v>0</v>
      </c>
      <c r="F11" s="8">
        <f t="shared" si="1"/>
        <v>0</v>
      </c>
      <c r="G11" s="25">
        <v>1</v>
      </c>
      <c r="H11" s="9">
        <f t="shared" si="2"/>
        <v>1</v>
      </c>
      <c r="I11" s="25">
        <v>0</v>
      </c>
      <c r="J11" s="9">
        <f t="shared" si="3"/>
        <v>0</v>
      </c>
      <c r="K11" s="25">
        <v>0</v>
      </c>
      <c r="L11" s="9">
        <f t="shared" si="4"/>
        <v>0</v>
      </c>
      <c r="M11" s="10">
        <f t="shared" si="5"/>
        <v>4</v>
      </c>
      <c r="N11" s="24">
        <v>29</v>
      </c>
      <c r="O11" s="11">
        <f t="shared" si="6"/>
        <v>1</v>
      </c>
      <c r="P11" s="11">
        <f t="shared" si="7"/>
        <v>1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6</v>
      </c>
      <c r="D12" s="46">
        <f>C12/B12</f>
        <v>1.7045454545454544E-2</v>
      </c>
      <c r="E12" s="13">
        <f>SUM(E5:E11)</f>
        <v>1</v>
      </c>
      <c r="F12" s="47">
        <f>E12/C12</f>
        <v>0.16666666666666666</v>
      </c>
      <c r="G12" s="13">
        <f>SUM(G5:G11)</f>
        <v>2</v>
      </c>
      <c r="H12" s="47">
        <f t="shared" si="2"/>
        <v>0.33333333333333331</v>
      </c>
      <c r="I12" s="13">
        <f>SUM(I5:I11)</f>
        <v>1</v>
      </c>
      <c r="J12" s="47">
        <f t="shared" si="3"/>
        <v>0.16666666666666666</v>
      </c>
      <c r="K12" s="13">
        <f>SUM(K5:K11)</f>
        <v>2</v>
      </c>
      <c r="L12" s="47">
        <f t="shared" si="4"/>
        <v>0.33333333333333331</v>
      </c>
      <c r="M12" s="16">
        <f t="shared" si="5"/>
        <v>3.3333333333333335</v>
      </c>
      <c r="N12" s="16">
        <f>AVERAGE(N5:N11)</f>
        <v>25.25</v>
      </c>
      <c r="O12" s="46">
        <f t="shared" si="6"/>
        <v>0.66666666666666663</v>
      </c>
      <c r="P12" s="46">
        <f t="shared" si="7"/>
        <v>0.5</v>
      </c>
    </row>
    <row r="13" spans="1:17" ht="18.75" x14ac:dyDescent="0.3">
      <c r="A13" s="17" t="s">
        <v>14</v>
      </c>
      <c r="B13" s="17">
        <v>857</v>
      </c>
      <c r="C13" s="18">
        <v>850</v>
      </c>
      <c r="D13" s="48">
        <v>0.99199999999999999</v>
      </c>
      <c r="E13" s="18">
        <v>99</v>
      </c>
      <c r="F13" s="36">
        <f>E13/C13</f>
        <v>0.11647058823529412</v>
      </c>
      <c r="G13" s="18">
        <v>318</v>
      </c>
      <c r="H13" s="36">
        <f t="shared" si="2"/>
        <v>0.37411764705882355</v>
      </c>
      <c r="I13" s="18">
        <v>334</v>
      </c>
      <c r="J13" s="36">
        <f t="shared" si="3"/>
        <v>0.39294117647058824</v>
      </c>
      <c r="K13" s="18">
        <v>99</v>
      </c>
      <c r="L13" s="36">
        <v>0.11600000000000001</v>
      </c>
      <c r="M13" s="21">
        <v>3.5</v>
      </c>
      <c r="N13" s="21">
        <v>23.2</v>
      </c>
      <c r="O13" s="48">
        <v>0.88400000000000001</v>
      </c>
      <c r="P13" s="48">
        <f t="shared" si="7"/>
        <v>0.49058823529411766</v>
      </c>
    </row>
    <row r="17" spans="1:16" ht="18.75" x14ac:dyDescent="0.3">
      <c r="A17" s="57" t="s">
        <v>80</v>
      </c>
      <c r="B17" s="57"/>
      <c r="C17" s="57"/>
      <c r="D17" s="1">
        <v>43644</v>
      </c>
    </row>
    <row r="19" spans="1:16" ht="18.75" x14ac:dyDescent="0.25">
      <c r="A19" s="58" t="s">
        <v>1</v>
      </c>
      <c r="B19" s="59" t="s">
        <v>2</v>
      </c>
      <c r="C19" s="61" t="s">
        <v>3</v>
      </c>
      <c r="D19" s="61"/>
      <c r="E19" s="62">
        <v>5</v>
      </c>
      <c r="F19" s="63"/>
      <c r="G19" s="62">
        <v>4</v>
      </c>
      <c r="H19" s="63"/>
      <c r="I19" s="62">
        <v>3</v>
      </c>
      <c r="J19" s="63"/>
      <c r="K19" s="62">
        <v>2</v>
      </c>
      <c r="L19" s="63"/>
      <c r="M19" s="55" t="s">
        <v>4</v>
      </c>
      <c r="N19" s="55" t="s">
        <v>5</v>
      </c>
      <c r="O19" s="55" t="s">
        <v>6</v>
      </c>
      <c r="P19" s="55" t="s">
        <v>7</v>
      </c>
    </row>
    <row r="20" spans="1:16" ht="37.5" x14ac:dyDescent="0.25">
      <c r="A20" s="58"/>
      <c r="B20" s="60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6"/>
      <c r="N20" s="56"/>
      <c r="O20" s="56"/>
      <c r="P20" s="56"/>
    </row>
    <row r="21" spans="1:16" ht="18.75" x14ac:dyDescent="0.3">
      <c r="A21" s="4" t="s">
        <v>10</v>
      </c>
      <c r="B21" s="37">
        <v>56</v>
      </c>
      <c r="C21" s="38">
        <f>E21+G21+I21+K21</f>
        <v>0</v>
      </c>
      <c r="D21" s="39">
        <f t="shared" ref="D21:D27" si="9">C21/B21</f>
        <v>0</v>
      </c>
      <c r="E21" s="38"/>
      <c r="F21" s="40" t="e">
        <f t="shared" ref="F21:F27" si="10">E21/$C21</f>
        <v>#DIV/0!</v>
      </c>
      <c r="G21" s="38"/>
      <c r="H21" s="40" t="e">
        <f t="shared" ref="H21:H29" si="11">G21/$C21</f>
        <v>#DIV/0!</v>
      </c>
      <c r="I21" s="38"/>
      <c r="J21" s="40" t="e">
        <f t="shared" ref="J21:J29" si="12">I21/$C21</f>
        <v>#DIV/0!</v>
      </c>
      <c r="K21" s="38"/>
      <c r="L21" s="40" t="e">
        <f t="shared" ref="L21:L28" si="13">K21/$C21</f>
        <v>#DIV/0!</v>
      </c>
      <c r="M21" s="41" t="e">
        <f t="shared" ref="M21:M28" si="14" xml:space="preserve"> (E21*5+G21*4+I21*3+K21*2)/C21</f>
        <v>#DIV/0!</v>
      </c>
      <c r="N21" s="41"/>
      <c r="O21" s="42" t="e">
        <f t="shared" ref="O21:O28" si="15">(C21-K21)/C21</f>
        <v>#DIV/0!</v>
      </c>
      <c r="P21" s="42" t="e">
        <f t="shared" ref="P21:P29" si="16">(E21+G21)/C21</f>
        <v>#DIV/0!</v>
      </c>
    </row>
    <row r="22" spans="1:16" ht="18.75" x14ac:dyDescent="0.3">
      <c r="A22" s="4" t="s">
        <v>11</v>
      </c>
      <c r="B22" s="37">
        <v>65</v>
      </c>
      <c r="C22" s="38">
        <f t="shared" ref="C22:C27" si="17">E22+G22+I22+K22</f>
        <v>0</v>
      </c>
      <c r="D22" s="39">
        <f t="shared" si="9"/>
        <v>0</v>
      </c>
      <c r="E22" s="38"/>
      <c r="F22" s="40" t="e">
        <f t="shared" si="10"/>
        <v>#DIV/0!</v>
      </c>
      <c r="G22" s="38"/>
      <c r="H22" s="40" t="e">
        <f t="shared" si="11"/>
        <v>#DIV/0!</v>
      </c>
      <c r="I22" s="38"/>
      <c r="J22" s="40" t="e">
        <f t="shared" si="12"/>
        <v>#DIV/0!</v>
      </c>
      <c r="K22" s="38"/>
      <c r="L22" s="40" t="e">
        <f t="shared" si="13"/>
        <v>#DIV/0!</v>
      </c>
      <c r="M22" s="41" t="e">
        <f t="shared" si="14"/>
        <v>#DIV/0!</v>
      </c>
      <c r="N22" s="41"/>
      <c r="O22" s="42" t="e">
        <f t="shared" si="15"/>
        <v>#DIV/0!</v>
      </c>
      <c r="P22" s="42" t="e">
        <f t="shared" si="16"/>
        <v>#DIV/0!</v>
      </c>
    </row>
    <row r="23" spans="1:16" ht="18.75" x14ac:dyDescent="0.3">
      <c r="A23" s="4" t="s">
        <v>15</v>
      </c>
      <c r="B23" s="43">
        <v>42</v>
      </c>
      <c r="C23" s="38">
        <f t="shared" si="17"/>
        <v>0</v>
      </c>
      <c r="D23" s="39">
        <f t="shared" si="9"/>
        <v>0</v>
      </c>
      <c r="E23" s="38"/>
      <c r="F23" s="40" t="e">
        <f t="shared" si="10"/>
        <v>#DIV/0!</v>
      </c>
      <c r="G23" s="38"/>
      <c r="H23" s="40" t="e">
        <f t="shared" si="11"/>
        <v>#DIV/0!</v>
      </c>
      <c r="I23" s="38"/>
      <c r="J23" s="40" t="e">
        <f t="shared" si="12"/>
        <v>#DIV/0!</v>
      </c>
      <c r="K23" s="38"/>
      <c r="L23" s="40" t="e">
        <f t="shared" si="13"/>
        <v>#DIV/0!</v>
      </c>
      <c r="M23" s="41" t="e">
        <f t="shared" si="14"/>
        <v>#DIV/0!</v>
      </c>
      <c r="N23" s="41"/>
      <c r="O23" s="42" t="e">
        <f t="shared" si="15"/>
        <v>#DIV/0!</v>
      </c>
      <c r="P23" s="42" t="e">
        <f t="shared" si="16"/>
        <v>#DIV/0!</v>
      </c>
    </row>
    <row r="24" spans="1:16" ht="18.75" x14ac:dyDescent="0.3">
      <c r="A24" s="4" t="s">
        <v>16</v>
      </c>
      <c r="B24" s="37">
        <v>91</v>
      </c>
      <c r="C24" s="38">
        <f t="shared" si="17"/>
        <v>0</v>
      </c>
      <c r="D24" s="39">
        <f t="shared" si="9"/>
        <v>0</v>
      </c>
      <c r="E24" s="38"/>
      <c r="F24" s="40" t="e">
        <f t="shared" si="10"/>
        <v>#DIV/0!</v>
      </c>
      <c r="G24" s="38"/>
      <c r="H24" s="40" t="e">
        <f t="shared" si="11"/>
        <v>#DIV/0!</v>
      </c>
      <c r="I24" s="38"/>
      <c r="J24" s="40" t="e">
        <f t="shared" si="12"/>
        <v>#DIV/0!</v>
      </c>
      <c r="K24" s="38"/>
      <c r="L24" s="40" t="e">
        <f t="shared" si="13"/>
        <v>#DIV/0!</v>
      </c>
      <c r="M24" s="41" t="e">
        <f t="shared" si="14"/>
        <v>#DIV/0!</v>
      </c>
      <c r="N24" s="41"/>
      <c r="O24" s="42" t="e">
        <f t="shared" si="15"/>
        <v>#DIV/0!</v>
      </c>
      <c r="P24" s="42" t="e">
        <f t="shared" si="16"/>
        <v>#DIV/0!</v>
      </c>
    </row>
    <row r="25" spans="1:16" ht="18.75" x14ac:dyDescent="0.3">
      <c r="A25" s="4" t="s">
        <v>12</v>
      </c>
      <c r="B25" s="37">
        <v>44</v>
      </c>
      <c r="C25" s="38">
        <f t="shared" si="17"/>
        <v>0</v>
      </c>
      <c r="D25" s="39">
        <f t="shared" si="9"/>
        <v>0</v>
      </c>
      <c r="E25" s="38"/>
      <c r="F25" s="40" t="e">
        <f t="shared" si="10"/>
        <v>#DIV/0!</v>
      </c>
      <c r="G25" s="38"/>
      <c r="H25" s="40" t="e">
        <f t="shared" si="11"/>
        <v>#DIV/0!</v>
      </c>
      <c r="I25" s="38"/>
      <c r="J25" s="40" t="e">
        <f t="shared" si="12"/>
        <v>#DIV/0!</v>
      </c>
      <c r="K25" s="38"/>
      <c r="L25" s="40" t="e">
        <f t="shared" si="13"/>
        <v>#DIV/0!</v>
      </c>
      <c r="M25" s="41" t="e">
        <f t="shared" si="14"/>
        <v>#DIV/0!</v>
      </c>
      <c r="N25" s="41"/>
      <c r="O25" s="42" t="e">
        <f t="shared" si="15"/>
        <v>#DIV/0!</v>
      </c>
      <c r="P25" s="42" t="e">
        <f t="shared" si="16"/>
        <v>#DIV/0!</v>
      </c>
    </row>
    <row r="26" spans="1:16" ht="18.75" x14ac:dyDescent="0.3">
      <c r="A26" s="4" t="s">
        <v>17</v>
      </c>
      <c r="B26" s="25">
        <v>17</v>
      </c>
      <c r="C26" s="6">
        <f t="shared" si="17"/>
        <v>2</v>
      </c>
      <c r="D26" s="23">
        <f t="shared" si="9"/>
        <v>0.11764705882352941</v>
      </c>
      <c r="E26" s="22">
        <v>0</v>
      </c>
      <c r="F26" s="8">
        <f t="shared" si="10"/>
        <v>0</v>
      </c>
      <c r="G26" s="22">
        <v>0</v>
      </c>
      <c r="H26" s="9">
        <f t="shared" si="11"/>
        <v>0</v>
      </c>
      <c r="I26" s="22">
        <v>2</v>
      </c>
      <c r="J26" s="9">
        <f t="shared" si="12"/>
        <v>1</v>
      </c>
      <c r="K26" s="22">
        <v>0</v>
      </c>
      <c r="L26" s="9">
        <f t="shared" si="13"/>
        <v>0</v>
      </c>
      <c r="M26" s="10">
        <f t="shared" si="14"/>
        <v>3</v>
      </c>
      <c r="N26" s="24">
        <v>10</v>
      </c>
      <c r="O26" s="11">
        <f t="shared" si="15"/>
        <v>1</v>
      </c>
      <c r="P26" s="11">
        <f t="shared" si="16"/>
        <v>0</v>
      </c>
    </row>
    <row r="27" spans="1:16" ht="18.75" x14ac:dyDescent="0.3">
      <c r="A27" s="4" t="s">
        <v>18</v>
      </c>
      <c r="B27" s="37">
        <v>37</v>
      </c>
      <c r="C27" s="38">
        <f t="shared" si="17"/>
        <v>0</v>
      </c>
      <c r="D27" s="39">
        <f t="shared" si="9"/>
        <v>0</v>
      </c>
      <c r="E27" s="37"/>
      <c r="F27" s="40" t="e">
        <f t="shared" si="10"/>
        <v>#DIV/0!</v>
      </c>
      <c r="G27" s="37"/>
      <c r="H27" s="40" t="e">
        <f t="shared" si="11"/>
        <v>#DIV/0!</v>
      </c>
      <c r="I27" s="37"/>
      <c r="J27" s="40" t="e">
        <f t="shared" si="12"/>
        <v>#DIV/0!</v>
      </c>
      <c r="K27" s="37"/>
      <c r="L27" s="40" t="e">
        <f t="shared" si="13"/>
        <v>#DIV/0!</v>
      </c>
      <c r="M27" s="41" t="e">
        <f t="shared" si="14"/>
        <v>#DIV/0!</v>
      </c>
      <c r="N27" s="41"/>
      <c r="O27" s="42" t="e">
        <f t="shared" si="15"/>
        <v>#DIV/0!</v>
      </c>
      <c r="P27" s="42" t="e">
        <f t="shared" si="16"/>
        <v>#DIV/0!</v>
      </c>
    </row>
    <row r="28" spans="1:16" ht="18.75" x14ac:dyDescent="0.3">
      <c r="A28" s="12" t="s">
        <v>13</v>
      </c>
      <c r="B28" s="12">
        <f>SUM(B21:B27)</f>
        <v>352</v>
      </c>
      <c r="C28" s="13">
        <f>SUM(C21:C27)</f>
        <v>2</v>
      </c>
      <c r="D28" s="46">
        <f>C28/B28</f>
        <v>5.681818181818182E-3</v>
      </c>
      <c r="E28" s="13">
        <f>SUM(E21:E27)</f>
        <v>0</v>
      </c>
      <c r="F28" s="47">
        <f>E28/C28</f>
        <v>0</v>
      </c>
      <c r="G28" s="13">
        <f>SUM(G21:G27)</f>
        <v>0</v>
      </c>
      <c r="H28" s="47">
        <f t="shared" si="11"/>
        <v>0</v>
      </c>
      <c r="I28" s="13">
        <f>SUM(I21:I27)</f>
        <v>2</v>
      </c>
      <c r="J28" s="47">
        <f t="shared" si="12"/>
        <v>1</v>
      </c>
      <c r="K28" s="13">
        <f>SUM(K21:K27)</f>
        <v>0</v>
      </c>
      <c r="L28" s="47">
        <f t="shared" si="13"/>
        <v>0</v>
      </c>
      <c r="M28" s="16">
        <f t="shared" si="14"/>
        <v>3</v>
      </c>
      <c r="N28" s="16">
        <f>AVERAGE(N21:N27)</f>
        <v>10</v>
      </c>
      <c r="O28" s="46">
        <f t="shared" si="15"/>
        <v>1</v>
      </c>
      <c r="P28" s="46">
        <f t="shared" si="16"/>
        <v>0</v>
      </c>
    </row>
    <row r="29" spans="1:16" ht="18.75" x14ac:dyDescent="0.3">
      <c r="A29" s="17" t="s">
        <v>14</v>
      </c>
      <c r="B29" s="17">
        <v>78</v>
      </c>
      <c r="C29" s="18">
        <v>73</v>
      </c>
      <c r="D29" s="48">
        <v>0.93600000000000005</v>
      </c>
      <c r="E29" s="18">
        <v>0</v>
      </c>
      <c r="F29" s="36">
        <f>E29/C29</f>
        <v>0</v>
      </c>
      <c r="G29" s="18">
        <v>7</v>
      </c>
      <c r="H29" s="36">
        <f t="shared" si="11"/>
        <v>9.5890410958904104E-2</v>
      </c>
      <c r="I29" s="18">
        <v>45</v>
      </c>
      <c r="J29" s="36">
        <f t="shared" si="12"/>
        <v>0.61643835616438358</v>
      </c>
      <c r="K29" s="18">
        <v>21</v>
      </c>
      <c r="L29" s="36">
        <v>0.28799999999999998</v>
      </c>
      <c r="M29" s="21">
        <v>2.8</v>
      </c>
      <c r="N29" s="21">
        <v>15.9</v>
      </c>
      <c r="O29" s="48">
        <v>0.71199999999999997</v>
      </c>
      <c r="P29" s="48">
        <f t="shared" si="16"/>
        <v>9.5890410958904104E-2</v>
      </c>
    </row>
    <row r="32" spans="1:16" ht="18.75" x14ac:dyDescent="0.3">
      <c r="A32" s="57" t="s">
        <v>80</v>
      </c>
      <c r="B32" s="57"/>
      <c r="C32" s="57"/>
      <c r="D32" s="1" t="s">
        <v>55</v>
      </c>
    </row>
    <row r="34" spans="1:16" ht="18.75" x14ac:dyDescent="0.25">
      <c r="A34" s="58" t="s">
        <v>1</v>
      </c>
      <c r="B34" s="59" t="s">
        <v>2</v>
      </c>
      <c r="C34" s="61" t="s">
        <v>3</v>
      </c>
      <c r="D34" s="61"/>
      <c r="E34" s="62">
        <v>5</v>
      </c>
      <c r="F34" s="63"/>
      <c r="G34" s="62">
        <v>4</v>
      </c>
      <c r="H34" s="63"/>
      <c r="I34" s="62">
        <v>3</v>
      </c>
      <c r="J34" s="63"/>
      <c r="K34" s="62">
        <v>2</v>
      </c>
      <c r="L34" s="63"/>
      <c r="M34" s="55" t="s">
        <v>4</v>
      </c>
      <c r="N34" s="55" t="s">
        <v>5</v>
      </c>
      <c r="O34" s="55" t="s">
        <v>6</v>
      </c>
      <c r="P34" s="55" t="s">
        <v>7</v>
      </c>
    </row>
    <row r="35" spans="1:16" ht="37.5" x14ac:dyDescent="0.25">
      <c r="A35" s="58"/>
      <c r="B35" s="60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6"/>
      <c r="N35" s="56"/>
      <c r="O35" s="56"/>
      <c r="P35" s="56"/>
    </row>
    <row r="36" spans="1:16" ht="18.75" x14ac:dyDescent="0.3">
      <c r="A36" s="4" t="s">
        <v>10</v>
      </c>
      <c r="B36" s="37">
        <v>56</v>
      </c>
      <c r="C36" s="38">
        <f>E36+G36+I36+K36</f>
        <v>0</v>
      </c>
      <c r="D36" s="39">
        <f t="shared" ref="D36:D42" si="18">C36/B36</f>
        <v>0</v>
      </c>
      <c r="E36" s="38"/>
      <c r="F36" s="40" t="e">
        <f t="shared" ref="F36:F42" si="19">E36/$C36</f>
        <v>#DIV/0!</v>
      </c>
      <c r="G36" s="38"/>
      <c r="H36" s="40" t="e">
        <f t="shared" ref="H36:H43" si="20">G36/$C36</f>
        <v>#DIV/0!</v>
      </c>
      <c r="I36" s="38"/>
      <c r="J36" s="40" t="e">
        <f t="shared" ref="J36:J43" si="21">I36/$C36</f>
        <v>#DIV/0!</v>
      </c>
      <c r="K36" s="38"/>
      <c r="L36" s="40" t="e">
        <f t="shared" ref="L36:L43" si="22">K36/$C36</f>
        <v>#DIV/0!</v>
      </c>
      <c r="M36" s="41" t="e">
        <f t="shared" ref="M36:M43" si="23" xml:space="preserve"> (E36*5+G36*4+I36*3+K36*2)/C36</f>
        <v>#DIV/0!</v>
      </c>
      <c r="N36" s="41"/>
      <c r="O36" s="42" t="e">
        <f t="shared" ref="O36:O43" si="24">(C36-K36)/C36</f>
        <v>#DIV/0!</v>
      </c>
      <c r="P36" s="42" t="e">
        <f t="shared" ref="P36:P43" si="25">(E36+G36)/C36</f>
        <v>#DIV/0!</v>
      </c>
    </row>
    <row r="37" spans="1:16" ht="18.75" x14ac:dyDescent="0.3">
      <c r="A37" s="4" t="s">
        <v>11</v>
      </c>
      <c r="B37" s="37">
        <v>65</v>
      </c>
      <c r="C37" s="38">
        <f t="shared" ref="C37:C42" si="26">E37+G37+I37+K37</f>
        <v>0</v>
      </c>
      <c r="D37" s="39">
        <f t="shared" si="18"/>
        <v>0</v>
      </c>
      <c r="E37" s="38"/>
      <c r="F37" s="40" t="e">
        <f t="shared" si="19"/>
        <v>#DIV/0!</v>
      </c>
      <c r="G37" s="38"/>
      <c r="H37" s="40" t="e">
        <f t="shared" si="20"/>
        <v>#DIV/0!</v>
      </c>
      <c r="I37" s="38"/>
      <c r="J37" s="40" t="e">
        <f t="shared" si="21"/>
        <v>#DIV/0!</v>
      </c>
      <c r="K37" s="38"/>
      <c r="L37" s="40" t="e">
        <f t="shared" si="22"/>
        <v>#DIV/0!</v>
      </c>
      <c r="M37" s="41" t="e">
        <f t="shared" si="23"/>
        <v>#DIV/0!</v>
      </c>
      <c r="N37" s="41"/>
      <c r="O37" s="42" t="e">
        <f t="shared" si="24"/>
        <v>#DIV/0!</v>
      </c>
      <c r="P37" s="42" t="e">
        <f t="shared" si="25"/>
        <v>#DIV/0!</v>
      </c>
    </row>
    <row r="38" spans="1:16" ht="18.75" x14ac:dyDescent="0.3">
      <c r="A38" s="4" t="s">
        <v>15</v>
      </c>
      <c r="B38" s="43">
        <v>42</v>
      </c>
      <c r="C38" s="38">
        <f t="shared" si="26"/>
        <v>0</v>
      </c>
      <c r="D38" s="39">
        <f t="shared" si="18"/>
        <v>0</v>
      </c>
      <c r="E38" s="38"/>
      <c r="F38" s="40" t="e">
        <f t="shared" si="19"/>
        <v>#DIV/0!</v>
      </c>
      <c r="G38" s="38"/>
      <c r="H38" s="40" t="e">
        <f t="shared" si="20"/>
        <v>#DIV/0!</v>
      </c>
      <c r="I38" s="38"/>
      <c r="J38" s="40" t="e">
        <f t="shared" si="21"/>
        <v>#DIV/0!</v>
      </c>
      <c r="K38" s="38"/>
      <c r="L38" s="40" t="e">
        <f t="shared" si="22"/>
        <v>#DIV/0!</v>
      </c>
      <c r="M38" s="41" t="e">
        <f t="shared" si="23"/>
        <v>#DIV/0!</v>
      </c>
      <c r="N38" s="41"/>
      <c r="O38" s="42" t="e">
        <f t="shared" si="24"/>
        <v>#DIV/0!</v>
      </c>
      <c r="P38" s="42" t="e">
        <f t="shared" si="25"/>
        <v>#DIV/0!</v>
      </c>
    </row>
    <row r="39" spans="1:16" ht="18.75" x14ac:dyDescent="0.3">
      <c r="A39" s="4" t="s">
        <v>16</v>
      </c>
      <c r="B39" s="25">
        <v>91</v>
      </c>
      <c r="C39" s="6">
        <f t="shared" si="26"/>
        <v>1</v>
      </c>
      <c r="D39" s="23">
        <f t="shared" si="18"/>
        <v>1.098901098901099E-2</v>
      </c>
      <c r="E39" s="22">
        <v>1</v>
      </c>
      <c r="F39" s="8">
        <f t="shared" si="19"/>
        <v>1</v>
      </c>
      <c r="G39" s="22">
        <v>0</v>
      </c>
      <c r="H39" s="9">
        <f t="shared" si="20"/>
        <v>0</v>
      </c>
      <c r="I39" s="22">
        <v>0</v>
      </c>
      <c r="J39" s="9">
        <f t="shared" si="21"/>
        <v>0</v>
      </c>
      <c r="K39" s="22">
        <v>0</v>
      </c>
      <c r="L39" s="9">
        <f t="shared" si="22"/>
        <v>0</v>
      </c>
      <c r="M39" s="10">
        <f t="shared" si="23"/>
        <v>5</v>
      </c>
      <c r="N39" s="24">
        <v>37</v>
      </c>
      <c r="O39" s="11">
        <f t="shared" si="24"/>
        <v>1</v>
      </c>
      <c r="P39" s="11">
        <f t="shared" si="25"/>
        <v>1</v>
      </c>
    </row>
    <row r="40" spans="1:16" ht="18.75" x14ac:dyDescent="0.3">
      <c r="A40" s="4" t="s">
        <v>12</v>
      </c>
      <c r="B40" s="25">
        <v>44</v>
      </c>
      <c r="C40" s="6">
        <f t="shared" si="26"/>
        <v>2</v>
      </c>
      <c r="D40" s="23">
        <f t="shared" si="18"/>
        <v>4.5454545454545456E-2</v>
      </c>
      <c r="E40" s="22">
        <v>0</v>
      </c>
      <c r="F40" s="8">
        <f t="shared" si="19"/>
        <v>0</v>
      </c>
      <c r="G40" s="22">
        <v>1</v>
      </c>
      <c r="H40" s="9">
        <f t="shared" si="20"/>
        <v>0.5</v>
      </c>
      <c r="I40" s="22">
        <v>1</v>
      </c>
      <c r="J40" s="9">
        <f t="shared" si="21"/>
        <v>0.5</v>
      </c>
      <c r="K40" s="22">
        <v>0</v>
      </c>
      <c r="L40" s="9">
        <f t="shared" si="22"/>
        <v>0</v>
      </c>
      <c r="M40" s="10">
        <f t="shared" si="23"/>
        <v>3.5</v>
      </c>
      <c r="N40" s="24">
        <v>25</v>
      </c>
      <c r="O40" s="11">
        <f t="shared" si="24"/>
        <v>1</v>
      </c>
      <c r="P40" s="11">
        <f t="shared" si="25"/>
        <v>0.5</v>
      </c>
    </row>
    <row r="41" spans="1:16" ht="18.75" x14ac:dyDescent="0.3">
      <c r="A41" s="4" t="s">
        <v>17</v>
      </c>
      <c r="B41" s="25">
        <v>17</v>
      </c>
      <c r="C41" s="6">
        <f t="shared" si="26"/>
        <v>2</v>
      </c>
      <c r="D41" s="23">
        <f t="shared" si="18"/>
        <v>0.11764705882352941</v>
      </c>
      <c r="E41" s="22">
        <v>0</v>
      </c>
      <c r="F41" s="8">
        <f t="shared" si="19"/>
        <v>0</v>
      </c>
      <c r="G41" s="22">
        <v>0</v>
      </c>
      <c r="H41" s="9">
        <f t="shared" si="20"/>
        <v>0</v>
      </c>
      <c r="I41" s="22">
        <v>2</v>
      </c>
      <c r="J41" s="9">
        <f t="shared" si="21"/>
        <v>1</v>
      </c>
      <c r="K41" s="22">
        <v>0</v>
      </c>
      <c r="L41" s="9">
        <f t="shared" si="22"/>
        <v>0</v>
      </c>
      <c r="M41" s="10">
        <f t="shared" si="23"/>
        <v>3</v>
      </c>
      <c r="N41" s="24">
        <v>10</v>
      </c>
      <c r="O41" s="11">
        <f t="shared" si="24"/>
        <v>1</v>
      </c>
      <c r="P41" s="11">
        <f t="shared" si="25"/>
        <v>0</v>
      </c>
    </row>
    <row r="42" spans="1:16" ht="18.75" x14ac:dyDescent="0.3">
      <c r="A42" s="4" t="s">
        <v>18</v>
      </c>
      <c r="B42" s="25">
        <v>37</v>
      </c>
      <c r="C42" s="6">
        <f t="shared" si="26"/>
        <v>1</v>
      </c>
      <c r="D42" s="23">
        <f t="shared" si="18"/>
        <v>2.7027027027027029E-2</v>
      </c>
      <c r="E42" s="25">
        <v>0</v>
      </c>
      <c r="F42" s="8">
        <f t="shared" si="19"/>
        <v>0</v>
      </c>
      <c r="G42" s="25">
        <v>1</v>
      </c>
      <c r="H42" s="9">
        <f t="shared" si="20"/>
        <v>1</v>
      </c>
      <c r="I42" s="25">
        <v>0</v>
      </c>
      <c r="J42" s="9">
        <f t="shared" si="21"/>
        <v>0</v>
      </c>
      <c r="K42" s="25">
        <v>0</v>
      </c>
      <c r="L42" s="9">
        <f t="shared" si="22"/>
        <v>0</v>
      </c>
      <c r="M42" s="10">
        <f t="shared" si="23"/>
        <v>4</v>
      </c>
      <c r="N42" s="24">
        <v>29</v>
      </c>
      <c r="O42" s="11">
        <f t="shared" si="24"/>
        <v>1</v>
      </c>
      <c r="P42" s="11">
        <f t="shared" si="25"/>
        <v>1</v>
      </c>
    </row>
    <row r="43" spans="1:16" ht="18.75" x14ac:dyDescent="0.3">
      <c r="A43" s="12" t="s">
        <v>13</v>
      </c>
      <c r="B43" s="12">
        <f>SUM(B36:B42)</f>
        <v>352</v>
      </c>
      <c r="C43" s="13">
        <f>SUM(C36:C42)</f>
        <v>6</v>
      </c>
      <c r="D43" s="14">
        <f>C43/B43</f>
        <v>1.7045454545454544E-2</v>
      </c>
      <c r="E43" s="13">
        <f>SUM(E36:E42)</f>
        <v>1</v>
      </c>
      <c r="F43" s="15">
        <f>E43/C43</f>
        <v>0.16666666666666666</v>
      </c>
      <c r="G43" s="13">
        <f>SUM(G36:G42)</f>
        <v>2</v>
      </c>
      <c r="H43" s="15">
        <f t="shared" si="20"/>
        <v>0.33333333333333331</v>
      </c>
      <c r="I43" s="13">
        <f>SUM(I36:I42)</f>
        <v>3</v>
      </c>
      <c r="J43" s="15">
        <f t="shared" si="21"/>
        <v>0.5</v>
      </c>
      <c r="K43" s="13">
        <f>SUM(K36:K42)</f>
        <v>0</v>
      </c>
      <c r="L43" s="15">
        <f t="shared" si="22"/>
        <v>0</v>
      </c>
      <c r="M43" s="16">
        <f t="shared" si="23"/>
        <v>3.6666666666666665</v>
      </c>
      <c r="N43" s="16">
        <f>AVERAGE(N36:N42)</f>
        <v>25.25</v>
      </c>
      <c r="O43" s="14">
        <f t="shared" si="24"/>
        <v>1</v>
      </c>
      <c r="P43" s="14">
        <f t="shared" si="25"/>
        <v>0.5</v>
      </c>
    </row>
    <row r="44" spans="1:16" ht="18.75" x14ac:dyDescent="0.3">
      <c r="A44" s="17" t="s">
        <v>14</v>
      </c>
      <c r="B44" s="17"/>
      <c r="C44" s="18"/>
      <c r="D44" s="19"/>
      <c r="E44" s="18"/>
      <c r="F44" s="20"/>
      <c r="G44" s="18"/>
      <c r="H44" s="20"/>
      <c r="I44" s="18"/>
      <c r="J44" s="20"/>
      <c r="K44" s="18"/>
      <c r="L44" s="20"/>
      <c r="M44" s="21"/>
      <c r="N44" s="21"/>
      <c r="O44" s="19"/>
      <c r="P44" s="19"/>
    </row>
  </sheetData>
  <mergeCells count="36">
    <mergeCell ref="O19:O20"/>
    <mergeCell ref="P19:P20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9:H19"/>
    <mergeCell ref="I19:J19"/>
    <mergeCell ref="K19:L19"/>
    <mergeCell ref="M19:M20"/>
    <mergeCell ref="N19:N20"/>
    <mergeCell ref="A17:C17"/>
    <mergeCell ref="A19:A20"/>
    <mergeCell ref="B19:B20"/>
    <mergeCell ref="C19:D19"/>
    <mergeCell ref="E19:F19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5"/>
  <sheetViews>
    <sheetView tabSelected="1" topLeftCell="A34" workbookViewId="0">
      <selection activeCell="N22" sqref="N22"/>
    </sheetView>
  </sheetViews>
  <sheetFormatPr defaultRowHeight="15" x14ac:dyDescent="0.25"/>
  <cols>
    <col min="1" max="1" width="13.7109375" customWidth="1"/>
    <col min="4" max="4" width="11.85546875" customWidth="1"/>
    <col min="6" max="6" width="10.28515625" bestFit="1" customWidth="1"/>
    <col min="8" max="8" width="11.7109375" bestFit="1" customWidth="1"/>
    <col min="10" max="10" width="10.28515625" bestFit="1" customWidth="1"/>
    <col min="12" max="12" width="10.28515625" bestFit="1" customWidth="1"/>
    <col min="15" max="15" width="12.42578125" customWidth="1"/>
    <col min="16" max="16" width="11.7109375" bestFit="1" customWidth="1"/>
  </cols>
  <sheetData>
    <row r="1" spans="1:17" ht="18.75" x14ac:dyDescent="0.3">
      <c r="A1" s="57" t="s">
        <v>59</v>
      </c>
      <c r="B1" s="57"/>
      <c r="C1" s="57"/>
      <c r="D1" s="1">
        <v>43627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8</v>
      </c>
      <c r="D5" s="7">
        <f t="shared" ref="D5:D11" si="0">C5/B5</f>
        <v>0.14285714285714285</v>
      </c>
      <c r="E5" s="6">
        <v>7</v>
      </c>
      <c r="F5" s="8">
        <f t="shared" ref="F5:F11" si="1">E5/$C5</f>
        <v>0.875</v>
      </c>
      <c r="G5" s="6">
        <v>0</v>
      </c>
      <c r="H5" s="9">
        <f t="shared" ref="H5:H13" si="2">G5/$C5</f>
        <v>0</v>
      </c>
      <c r="I5" s="6">
        <v>1</v>
      </c>
      <c r="J5" s="9">
        <f t="shared" ref="J5:J13" si="3">I5/$C5</f>
        <v>0.125</v>
      </c>
      <c r="K5" s="6">
        <v>0</v>
      </c>
      <c r="L5" s="9">
        <f t="shared" ref="L5:L12" si="4">K5/$C5</f>
        <v>0</v>
      </c>
      <c r="M5" s="10">
        <f t="shared" ref="M5:M12" si="5" xml:space="preserve"> (E5*5+G5*4+I5*3+K5*2)/C5</f>
        <v>4.75</v>
      </c>
      <c r="N5" s="10">
        <v>27</v>
      </c>
      <c r="O5" s="11">
        <f t="shared" ref="O5:O12" si="6">(C5-K5)/C5</f>
        <v>1</v>
      </c>
      <c r="P5" s="11">
        <f t="shared" ref="P5:P13" si="7">(E5+G5)/C5</f>
        <v>0.875</v>
      </c>
    </row>
    <row r="6" spans="1:17" ht="18.75" x14ac:dyDescent="0.3">
      <c r="A6" s="4" t="s">
        <v>11</v>
      </c>
      <c r="B6" s="4">
        <v>65</v>
      </c>
      <c r="C6" s="6">
        <f t="shared" ref="C6:C11" si="8">E6+G6+I6+K6</f>
        <v>2</v>
      </c>
      <c r="D6" s="7">
        <f t="shared" si="0"/>
        <v>3.0769230769230771E-2</v>
      </c>
      <c r="E6" s="6">
        <v>1</v>
      </c>
      <c r="F6" s="8">
        <f t="shared" si="1"/>
        <v>0.5</v>
      </c>
      <c r="G6" s="6">
        <v>1</v>
      </c>
      <c r="H6" s="9">
        <f t="shared" si="2"/>
        <v>0.5</v>
      </c>
      <c r="I6" s="6">
        <v>0</v>
      </c>
      <c r="J6" s="9">
        <f t="shared" si="3"/>
        <v>0</v>
      </c>
      <c r="K6" s="6">
        <v>0</v>
      </c>
      <c r="L6" s="9">
        <f t="shared" si="4"/>
        <v>0</v>
      </c>
      <c r="M6" s="10">
        <f t="shared" si="5"/>
        <v>4.5</v>
      </c>
      <c r="N6" s="10">
        <v>25</v>
      </c>
      <c r="O6" s="11">
        <f t="shared" si="6"/>
        <v>1</v>
      </c>
      <c r="P6" s="11">
        <f t="shared" si="7"/>
        <v>1</v>
      </c>
    </row>
    <row r="7" spans="1:17" ht="18.75" x14ac:dyDescent="0.3">
      <c r="A7" s="4" t="s">
        <v>15</v>
      </c>
      <c r="B7" s="26">
        <v>42</v>
      </c>
      <c r="C7" s="29">
        <f t="shared" si="8"/>
        <v>0</v>
      </c>
      <c r="D7" s="30">
        <f t="shared" si="0"/>
        <v>0</v>
      </c>
      <c r="E7" s="29"/>
      <c r="F7" s="31" t="e">
        <f t="shared" si="1"/>
        <v>#DIV/0!</v>
      </c>
      <c r="G7" s="29"/>
      <c r="H7" s="31" t="e">
        <f t="shared" si="2"/>
        <v>#DIV/0!</v>
      </c>
      <c r="I7" s="29"/>
      <c r="J7" s="31" t="e">
        <f t="shared" si="3"/>
        <v>#DIV/0!</v>
      </c>
      <c r="K7" s="29"/>
      <c r="L7" s="31" t="e">
        <f t="shared" si="4"/>
        <v>#DIV/0!</v>
      </c>
      <c r="M7" s="32" t="e">
        <f t="shared" si="5"/>
        <v>#DIV/0!</v>
      </c>
      <c r="N7" s="32"/>
      <c r="O7" s="33" t="e">
        <f t="shared" si="6"/>
        <v>#DIV/0!</v>
      </c>
      <c r="P7" s="33" t="e">
        <f t="shared" si="7"/>
        <v>#DIV/0!</v>
      </c>
    </row>
    <row r="8" spans="1:17" ht="18.75" x14ac:dyDescent="0.3">
      <c r="A8" s="4" t="s">
        <v>16</v>
      </c>
      <c r="B8" s="25">
        <v>91</v>
      </c>
      <c r="C8" s="6">
        <f t="shared" si="8"/>
        <v>6</v>
      </c>
      <c r="D8" s="23">
        <f t="shared" si="0"/>
        <v>6.5934065934065936E-2</v>
      </c>
      <c r="E8" s="22">
        <v>4</v>
      </c>
      <c r="F8" s="8">
        <f t="shared" si="1"/>
        <v>0.66666666666666663</v>
      </c>
      <c r="G8" s="22">
        <v>1</v>
      </c>
      <c r="H8" s="9">
        <f t="shared" si="2"/>
        <v>0.16666666666666666</v>
      </c>
      <c r="I8" s="22">
        <v>1</v>
      </c>
      <c r="J8" s="9">
        <f t="shared" si="3"/>
        <v>0.16666666666666666</v>
      </c>
      <c r="K8" s="22">
        <v>0</v>
      </c>
      <c r="L8" s="9">
        <f t="shared" si="4"/>
        <v>0</v>
      </c>
      <c r="M8" s="10">
        <f t="shared" si="5"/>
        <v>4.5</v>
      </c>
      <c r="N8" s="24">
        <v>27</v>
      </c>
      <c r="O8" s="11">
        <f t="shared" si="6"/>
        <v>1</v>
      </c>
      <c r="P8" s="11">
        <f t="shared" si="7"/>
        <v>0.83333333333333337</v>
      </c>
    </row>
    <row r="9" spans="1:17" ht="18.75" x14ac:dyDescent="0.3">
      <c r="A9" s="4" t="s">
        <v>12</v>
      </c>
      <c r="B9" s="25">
        <v>44</v>
      </c>
      <c r="C9" s="6">
        <f t="shared" si="8"/>
        <v>2</v>
      </c>
      <c r="D9" s="23">
        <f t="shared" si="0"/>
        <v>4.5454545454545456E-2</v>
      </c>
      <c r="E9" s="22">
        <v>1</v>
      </c>
      <c r="F9" s="8">
        <f t="shared" si="1"/>
        <v>0.5</v>
      </c>
      <c r="G9" s="22">
        <v>1</v>
      </c>
      <c r="H9" s="9">
        <f t="shared" si="2"/>
        <v>0.5</v>
      </c>
      <c r="I9" s="22">
        <v>0</v>
      </c>
      <c r="J9" s="9">
        <f t="shared" si="3"/>
        <v>0</v>
      </c>
      <c r="K9" s="22">
        <v>0</v>
      </c>
      <c r="L9" s="9">
        <f t="shared" si="4"/>
        <v>0</v>
      </c>
      <c r="M9" s="10">
        <f t="shared" si="5"/>
        <v>4.5</v>
      </c>
      <c r="N9" s="24">
        <v>24</v>
      </c>
      <c r="O9" s="11">
        <f t="shared" si="6"/>
        <v>1</v>
      </c>
      <c r="P9" s="11">
        <f t="shared" si="7"/>
        <v>1</v>
      </c>
    </row>
    <row r="10" spans="1:17" ht="18.75" x14ac:dyDescent="0.3">
      <c r="A10" s="4" t="s">
        <v>17</v>
      </c>
      <c r="B10" s="25">
        <v>17</v>
      </c>
      <c r="C10" s="29">
        <f t="shared" si="8"/>
        <v>0</v>
      </c>
      <c r="D10" s="30">
        <f t="shared" si="0"/>
        <v>0</v>
      </c>
      <c r="E10" s="29"/>
      <c r="F10" s="31" t="e">
        <f t="shared" si="1"/>
        <v>#DIV/0!</v>
      </c>
      <c r="G10" s="29"/>
      <c r="H10" s="31" t="e">
        <f t="shared" si="2"/>
        <v>#DIV/0!</v>
      </c>
      <c r="I10" s="29"/>
      <c r="J10" s="31" t="e">
        <f t="shared" si="3"/>
        <v>#DIV/0!</v>
      </c>
      <c r="K10" s="29"/>
      <c r="L10" s="31" t="e">
        <f t="shared" si="4"/>
        <v>#DIV/0!</v>
      </c>
      <c r="M10" s="32" t="e">
        <f t="shared" si="5"/>
        <v>#DIV/0!</v>
      </c>
      <c r="N10" s="32"/>
      <c r="O10" s="33" t="e">
        <f t="shared" si="6"/>
        <v>#DIV/0!</v>
      </c>
      <c r="P10" s="33" t="e">
        <f t="shared" si="7"/>
        <v>#DIV/0!</v>
      </c>
    </row>
    <row r="11" spans="1:17" ht="18.75" x14ac:dyDescent="0.3">
      <c r="A11" s="4" t="s">
        <v>18</v>
      </c>
      <c r="B11" s="25">
        <v>37</v>
      </c>
      <c r="C11" s="6">
        <f t="shared" si="8"/>
        <v>2</v>
      </c>
      <c r="D11" s="23">
        <f t="shared" si="0"/>
        <v>5.4054054054054057E-2</v>
      </c>
      <c r="E11" s="25">
        <v>0</v>
      </c>
      <c r="F11" s="8">
        <f t="shared" si="1"/>
        <v>0</v>
      </c>
      <c r="G11" s="25">
        <v>1</v>
      </c>
      <c r="H11" s="9">
        <f t="shared" si="2"/>
        <v>0.5</v>
      </c>
      <c r="I11" s="25">
        <v>0</v>
      </c>
      <c r="J11" s="9">
        <f t="shared" si="3"/>
        <v>0</v>
      </c>
      <c r="K11" s="25">
        <v>1</v>
      </c>
      <c r="L11" s="9">
        <f t="shared" si="4"/>
        <v>0.5</v>
      </c>
      <c r="M11" s="10">
        <f t="shared" si="5"/>
        <v>3</v>
      </c>
      <c r="N11" s="24">
        <v>18</v>
      </c>
      <c r="O11" s="11">
        <f t="shared" si="6"/>
        <v>0.5</v>
      </c>
      <c r="P11" s="11">
        <f t="shared" si="7"/>
        <v>0.5</v>
      </c>
      <c r="Q11" t="s">
        <v>60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20</v>
      </c>
      <c r="D12" s="46">
        <f>C12/B12</f>
        <v>5.6818181818181816E-2</v>
      </c>
      <c r="E12" s="13">
        <f>SUM(E5:E11)</f>
        <v>13</v>
      </c>
      <c r="F12" s="47">
        <f>E12/C12</f>
        <v>0.65</v>
      </c>
      <c r="G12" s="13">
        <f>SUM(G5:G11)</f>
        <v>4</v>
      </c>
      <c r="H12" s="47">
        <f t="shared" si="2"/>
        <v>0.2</v>
      </c>
      <c r="I12" s="13">
        <f>SUM(I5:I11)</f>
        <v>2</v>
      </c>
      <c r="J12" s="47">
        <f t="shared" si="3"/>
        <v>0.1</v>
      </c>
      <c r="K12" s="13">
        <f>SUM(K5:K11)</f>
        <v>1</v>
      </c>
      <c r="L12" s="47">
        <f t="shared" si="4"/>
        <v>0.05</v>
      </c>
      <c r="M12" s="16">
        <f t="shared" si="5"/>
        <v>4.45</v>
      </c>
      <c r="N12" s="16">
        <f>AVERAGE(N5:N11)</f>
        <v>24.2</v>
      </c>
      <c r="O12" s="46">
        <f t="shared" si="6"/>
        <v>0.95</v>
      </c>
      <c r="P12" s="46">
        <f t="shared" si="7"/>
        <v>0.85</v>
      </c>
    </row>
    <row r="13" spans="1:17" ht="18.75" x14ac:dyDescent="0.3">
      <c r="A13" s="17" t="s">
        <v>14</v>
      </c>
      <c r="B13" s="17">
        <v>710</v>
      </c>
      <c r="C13" s="18">
        <v>707</v>
      </c>
      <c r="D13" s="48">
        <v>0.996</v>
      </c>
      <c r="E13" s="18">
        <v>227</v>
      </c>
      <c r="F13" s="36">
        <f>E13/C13</f>
        <v>0.32107496463932106</v>
      </c>
      <c r="G13" s="18">
        <v>267</v>
      </c>
      <c r="H13" s="36">
        <f t="shared" si="2"/>
        <v>0.37765205091937765</v>
      </c>
      <c r="I13" s="18">
        <v>170</v>
      </c>
      <c r="J13" s="36">
        <f t="shared" si="3"/>
        <v>0.24045261669024046</v>
      </c>
      <c r="K13" s="18">
        <v>43</v>
      </c>
      <c r="L13" s="36">
        <v>6.0999999999999999E-2</v>
      </c>
      <c r="M13" s="21">
        <v>4</v>
      </c>
      <c r="N13" s="21">
        <v>22.4</v>
      </c>
      <c r="O13" s="48">
        <v>0.93899999999999995</v>
      </c>
      <c r="P13" s="48">
        <f t="shared" si="7"/>
        <v>0.69872701555869876</v>
      </c>
    </row>
    <row r="17" spans="1:16" ht="18.75" x14ac:dyDescent="0.3">
      <c r="A17" s="57" t="s">
        <v>59</v>
      </c>
      <c r="B17" s="57"/>
      <c r="C17" s="57"/>
      <c r="D17" s="1">
        <v>43644</v>
      </c>
    </row>
    <row r="19" spans="1:16" ht="18.75" x14ac:dyDescent="0.25">
      <c r="A19" s="58" t="s">
        <v>1</v>
      </c>
      <c r="B19" s="59" t="s">
        <v>2</v>
      </c>
      <c r="C19" s="61" t="s">
        <v>3</v>
      </c>
      <c r="D19" s="61"/>
      <c r="E19" s="62">
        <v>5</v>
      </c>
      <c r="F19" s="63"/>
      <c r="G19" s="62">
        <v>4</v>
      </c>
      <c r="H19" s="63"/>
      <c r="I19" s="62">
        <v>3</v>
      </c>
      <c r="J19" s="63"/>
      <c r="K19" s="62">
        <v>2</v>
      </c>
      <c r="L19" s="63"/>
      <c r="M19" s="55" t="s">
        <v>4</v>
      </c>
      <c r="N19" s="55" t="s">
        <v>5</v>
      </c>
      <c r="O19" s="55" t="s">
        <v>6</v>
      </c>
      <c r="P19" s="55" t="s">
        <v>7</v>
      </c>
    </row>
    <row r="20" spans="1:16" ht="37.5" x14ac:dyDescent="0.25">
      <c r="A20" s="58"/>
      <c r="B20" s="60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6"/>
      <c r="N20" s="56"/>
      <c r="O20" s="56"/>
      <c r="P20" s="56"/>
    </row>
    <row r="21" spans="1:16" ht="18.75" x14ac:dyDescent="0.3">
      <c r="A21" s="4" t="s">
        <v>10</v>
      </c>
      <c r="B21" s="5">
        <v>56</v>
      </c>
      <c r="C21" s="6">
        <f>E21+G21+I21+K21</f>
        <v>0</v>
      </c>
      <c r="D21" s="7">
        <f t="shared" ref="D21:D27" si="9">C21/B21</f>
        <v>0</v>
      </c>
      <c r="E21" s="6"/>
      <c r="F21" s="8" t="e">
        <f t="shared" ref="F21:F27" si="10">E21/$C21</f>
        <v>#DIV/0!</v>
      </c>
      <c r="G21" s="6"/>
      <c r="H21" s="9" t="e">
        <f t="shared" ref="H21:H29" si="11">G21/$C21</f>
        <v>#DIV/0!</v>
      </c>
      <c r="I21" s="6"/>
      <c r="J21" s="9" t="e">
        <f t="shared" ref="J21:J29" si="12">I21/$C21</f>
        <v>#DIV/0!</v>
      </c>
      <c r="K21" s="6"/>
      <c r="L21" s="9" t="e">
        <f t="shared" ref="L21:L28" si="13">K21/$C21</f>
        <v>#DIV/0!</v>
      </c>
      <c r="M21" s="10" t="e">
        <f t="shared" ref="M21:M28" si="14" xml:space="preserve"> (E21*5+G21*4+I21*3+K21*2)/C21</f>
        <v>#DIV/0!</v>
      </c>
      <c r="N21" s="10"/>
      <c r="O21" s="11" t="e">
        <f t="shared" ref="O21:O28" si="15">(C21-K21)/C21</f>
        <v>#DIV/0!</v>
      </c>
      <c r="P21" s="11" t="e">
        <f t="shared" ref="P21:P29" si="16">(E21+G21)/C21</f>
        <v>#DIV/0!</v>
      </c>
    </row>
    <row r="22" spans="1:16" ht="18.75" x14ac:dyDescent="0.3">
      <c r="A22" s="4" t="s">
        <v>11</v>
      </c>
      <c r="B22" s="4">
        <v>65</v>
      </c>
      <c r="C22" s="6">
        <f t="shared" ref="C22:C27" si="17">E22+G22+I22+K22</f>
        <v>0</v>
      </c>
      <c r="D22" s="7">
        <f t="shared" si="9"/>
        <v>0</v>
      </c>
      <c r="E22" s="6"/>
      <c r="F22" s="8" t="e">
        <f t="shared" si="10"/>
        <v>#DIV/0!</v>
      </c>
      <c r="G22" s="6"/>
      <c r="H22" s="9" t="e">
        <f t="shared" si="11"/>
        <v>#DIV/0!</v>
      </c>
      <c r="I22" s="6"/>
      <c r="J22" s="9" t="e">
        <f t="shared" si="12"/>
        <v>#DIV/0!</v>
      </c>
      <c r="K22" s="6"/>
      <c r="L22" s="9" t="e">
        <f t="shared" si="13"/>
        <v>#DIV/0!</v>
      </c>
      <c r="M22" s="10" t="e">
        <f t="shared" si="14"/>
        <v>#DIV/0!</v>
      </c>
      <c r="N22" s="10"/>
      <c r="O22" s="11" t="e">
        <f t="shared" si="15"/>
        <v>#DIV/0!</v>
      </c>
      <c r="P22" s="11" t="e">
        <f t="shared" si="16"/>
        <v>#DIV/0!</v>
      </c>
    </row>
    <row r="23" spans="1:16" ht="18.75" x14ac:dyDescent="0.3">
      <c r="A23" s="4" t="s">
        <v>15</v>
      </c>
      <c r="B23" s="26">
        <v>42</v>
      </c>
      <c r="C23" s="29">
        <f t="shared" si="17"/>
        <v>0</v>
      </c>
      <c r="D23" s="30">
        <f t="shared" si="9"/>
        <v>0</v>
      </c>
      <c r="E23" s="29"/>
      <c r="F23" s="31" t="e">
        <f t="shared" si="10"/>
        <v>#DIV/0!</v>
      </c>
      <c r="G23" s="29"/>
      <c r="H23" s="31" t="e">
        <f t="shared" si="11"/>
        <v>#DIV/0!</v>
      </c>
      <c r="I23" s="29"/>
      <c r="J23" s="31" t="e">
        <f t="shared" si="12"/>
        <v>#DIV/0!</v>
      </c>
      <c r="K23" s="29"/>
      <c r="L23" s="31" t="e">
        <f t="shared" si="13"/>
        <v>#DIV/0!</v>
      </c>
      <c r="M23" s="32" t="e">
        <f t="shared" si="14"/>
        <v>#DIV/0!</v>
      </c>
      <c r="N23" s="32"/>
      <c r="O23" s="33" t="e">
        <f t="shared" si="15"/>
        <v>#DIV/0!</v>
      </c>
      <c r="P23" s="33" t="e">
        <f t="shared" si="16"/>
        <v>#DIV/0!</v>
      </c>
    </row>
    <row r="24" spans="1:16" ht="18.75" x14ac:dyDescent="0.3">
      <c r="A24" s="4" t="s">
        <v>16</v>
      </c>
      <c r="B24" s="25">
        <v>91</v>
      </c>
      <c r="C24" s="6">
        <f t="shared" si="17"/>
        <v>0</v>
      </c>
      <c r="D24" s="23">
        <f t="shared" si="9"/>
        <v>0</v>
      </c>
      <c r="E24" s="22"/>
      <c r="F24" s="8" t="e">
        <f t="shared" si="10"/>
        <v>#DIV/0!</v>
      </c>
      <c r="G24" s="22"/>
      <c r="H24" s="9" t="e">
        <f t="shared" si="11"/>
        <v>#DIV/0!</v>
      </c>
      <c r="I24" s="22"/>
      <c r="J24" s="9" t="e">
        <f t="shared" si="12"/>
        <v>#DIV/0!</v>
      </c>
      <c r="K24" s="22"/>
      <c r="L24" s="9" t="e">
        <f t="shared" si="13"/>
        <v>#DIV/0!</v>
      </c>
      <c r="M24" s="10" t="e">
        <f t="shared" si="14"/>
        <v>#DIV/0!</v>
      </c>
      <c r="N24" s="24"/>
      <c r="O24" s="11" t="e">
        <f t="shared" si="15"/>
        <v>#DIV/0!</v>
      </c>
      <c r="P24" s="11" t="e">
        <f t="shared" si="16"/>
        <v>#DIV/0!</v>
      </c>
    </row>
    <row r="25" spans="1:16" ht="18.75" x14ac:dyDescent="0.3">
      <c r="A25" s="4" t="s">
        <v>12</v>
      </c>
      <c r="B25" s="25">
        <v>44</v>
      </c>
      <c r="C25" s="6">
        <f t="shared" si="17"/>
        <v>0</v>
      </c>
      <c r="D25" s="23">
        <f t="shared" si="9"/>
        <v>0</v>
      </c>
      <c r="E25" s="22"/>
      <c r="F25" s="8" t="e">
        <f t="shared" si="10"/>
        <v>#DIV/0!</v>
      </c>
      <c r="G25" s="22"/>
      <c r="H25" s="9" t="e">
        <f t="shared" si="11"/>
        <v>#DIV/0!</v>
      </c>
      <c r="I25" s="22"/>
      <c r="J25" s="9" t="e">
        <f t="shared" si="12"/>
        <v>#DIV/0!</v>
      </c>
      <c r="K25" s="22"/>
      <c r="L25" s="9" t="e">
        <f t="shared" si="13"/>
        <v>#DIV/0!</v>
      </c>
      <c r="M25" s="10" t="e">
        <f t="shared" si="14"/>
        <v>#DIV/0!</v>
      </c>
      <c r="N25" s="24"/>
      <c r="O25" s="11" t="e">
        <f t="shared" si="15"/>
        <v>#DIV/0!</v>
      </c>
      <c r="P25" s="11" t="e">
        <f t="shared" si="16"/>
        <v>#DIV/0!</v>
      </c>
    </row>
    <row r="26" spans="1:16" ht="18.75" x14ac:dyDescent="0.3">
      <c r="A26" s="4" t="s">
        <v>17</v>
      </c>
      <c r="B26" s="25">
        <v>17</v>
      </c>
      <c r="C26" s="29">
        <f t="shared" si="17"/>
        <v>0</v>
      </c>
      <c r="D26" s="30">
        <f t="shared" si="9"/>
        <v>0</v>
      </c>
      <c r="E26" s="29"/>
      <c r="F26" s="31" t="e">
        <f t="shared" si="10"/>
        <v>#DIV/0!</v>
      </c>
      <c r="G26" s="29"/>
      <c r="H26" s="31" t="e">
        <f t="shared" si="11"/>
        <v>#DIV/0!</v>
      </c>
      <c r="I26" s="29"/>
      <c r="J26" s="31" t="e">
        <f t="shared" si="12"/>
        <v>#DIV/0!</v>
      </c>
      <c r="K26" s="29"/>
      <c r="L26" s="31" t="e">
        <f t="shared" si="13"/>
        <v>#DIV/0!</v>
      </c>
      <c r="M26" s="32" t="e">
        <f t="shared" si="14"/>
        <v>#DIV/0!</v>
      </c>
      <c r="N26" s="32"/>
      <c r="O26" s="33" t="e">
        <f t="shared" si="15"/>
        <v>#DIV/0!</v>
      </c>
      <c r="P26" s="33" t="e">
        <f t="shared" si="16"/>
        <v>#DIV/0!</v>
      </c>
    </row>
    <row r="27" spans="1:16" ht="18.75" x14ac:dyDescent="0.3">
      <c r="A27" s="4" t="s">
        <v>18</v>
      </c>
      <c r="B27" s="25">
        <v>37</v>
      </c>
      <c r="C27" s="6">
        <f t="shared" si="17"/>
        <v>1</v>
      </c>
      <c r="D27" s="23">
        <f t="shared" si="9"/>
        <v>2.7027027027027029E-2</v>
      </c>
      <c r="E27" s="25">
        <v>0</v>
      </c>
      <c r="F27" s="8">
        <f t="shared" si="10"/>
        <v>0</v>
      </c>
      <c r="G27" s="25">
        <v>1</v>
      </c>
      <c r="H27" s="9">
        <f t="shared" si="11"/>
        <v>1</v>
      </c>
      <c r="I27" s="25">
        <v>0</v>
      </c>
      <c r="J27" s="9">
        <f t="shared" si="12"/>
        <v>0</v>
      </c>
      <c r="K27" s="25">
        <v>0</v>
      </c>
      <c r="L27" s="9">
        <f t="shared" si="13"/>
        <v>0</v>
      </c>
      <c r="M27" s="10">
        <f t="shared" si="14"/>
        <v>4</v>
      </c>
      <c r="N27" s="24">
        <v>21</v>
      </c>
      <c r="O27" s="11">
        <f t="shared" si="15"/>
        <v>1</v>
      </c>
      <c r="P27" s="11">
        <f t="shared" si="16"/>
        <v>1</v>
      </c>
    </row>
    <row r="28" spans="1:16" ht="18.75" x14ac:dyDescent="0.3">
      <c r="A28" s="12" t="s">
        <v>13</v>
      </c>
      <c r="B28" s="12">
        <f>SUM(B21:B27)</f>
        <v>352</v>
      </c>
      <c r="C28" s="13">
        <f>SUM(C21:C27)</f>
        <v>1</v>
      </c>
      <c r="D28" s="46">
        <f>C28/B28</f>
        <v>2.840909090909091E-3</v>
      </c>
      <c r="E28" s="13">
        <f>SUM(E21:E27)</f>
        <v>0</v>
      </c>
      <c r="F28" s="47">
        <f>E28/C28</f>
        <v>0</v>
      </c>
      <c r="G28" s="13">
        <f>SUM(G21:G27)</f>
        <v>1</v>
      </c>
      <c r="H28" s="47">
        <f t="shared" si="11"/>
        <v>1</v>
      </c>
      <c r="I28" s="13">
        <f>SUM(I21:I27)</f>
        <v>0</v>
      </c>
      <c r="J28" s="47">
        <f t="shared" si="12"/>
        <v>0</v>
      </c>
      <c r="K28" s="13">
        <f>SUM(K21:K27)</f>
        <v>0</v>
      </c>
      <c r="L28" s="47">
        <f t="shared" si="13"/>
        <v>0</v>
      </c>
      <c r="M28" s="16">
        <f t="shared" si="14"/>
        <v>4</v>
      </c>
      <c r="N28" s="16">
        <f>AVERAGE(N21:N27)</f>
        <v>21</v>
      </c>
      <c r="O28" s="46">
        <f t="shared" si="15"/>
        <v>1</v>
      </c>
      <c r="P28" s="46">
        <f t="shared" si="16"/>
        <v>1</v>
      </c>
    </row>
    <row r="29" spans="1:16" ht="18.75" x14ac:dyDescent="0.3">
      <c r="A29" s="17" t="s">
        <v>14</v>
      </c>
      <c r="B29" s="17">
        <v>32</v>
      </c>
      <c r="C29" s="18">
        <v>30</v>
      </c>
      <c r="D29" s="48">
        <v>0.93799999999999994</v>
      </c>
      <c r="E29" s="18">
        <v>0</v>
      </c>
      <c r="F29" s="36">
        <f>E29/C29</f>
        <v>0</v>
      </c>
      <c r="G29" s="18">
        <v>6</v>
      </c>
      <c r="H29" s="36">
        <f t="shared" si="11"/>
        <v>0.2</v>
      </c>
      <c r="I29" s="18">
        <v>12</v>
      </c>
      <c r="J29" s="36">
        <f t="shared" si="12"/>
        <v>0.4</v>
      </c>
      <c r="K29" s="18">
        <v>12</v>
      </c>
      <c r="L29" s="36">
        <v>0.4</v>
      </c>
      <c r="M29" s="21">
        <v>2.8</v>
      </c>
      <c r="N29" s="21">
        <v>12.9</v>
      </c>
      <c r="O29" s="48">
        <v>0.6</v>
      </c>
      <c r="P29" s="48">
        <f t="shared" si="16"/>
        <v>0.2</v>
      </c>
    </row>
    <row r="33" spans="1:16" ht="18.75" x14ac:dyDescent="0.3">
      <c r="A33" s="57" t="s">
        <v>59</v>
      </c>
      <c r="B33" s="57"/>
      <c r="C33" s="57"/>
      <c r="D33" s="1" t="s">
        <v>55</v>
      </c>
    </row>
    <row r="35" spans="1:16" ht="18.75" x14ac:dyDescent="0.25">
      <c r="A35" s="58" t="s">
        <v>1</v>
      </c>
      <c r="B35" s="59" t="s">
        <v>2</v>
      </c>
      <c r="C35" s="61" t="s">
        <v>3</v>
      </c>
      <c r="D35" s="61"/>
      <c r="E35" s="62">
        <v>5</v>
      </c>
      <c r="F35" s="63"/>
      <c r="G35" s="62">
        <v>4</v>
      </c>
      <c r="H35" s="63"/>
      <c r="I35" s="62">
        <v>3</v>
      </c>
      <c r="J35" s="63"/>
      <c r="K35" s="62">
        <v>2</v>
      </c>
      <c r="L35" s="63"/>
      <c r="M35" s="55" t="s">
        <v>4</v>
      </c>
      <c r="N35" s="55" t="s">
        <v>5</v>
      </c>
      <c r="O35" s="55" t="s">
        <v>6</v>
      </c>
      <c r="P35" s="55" t="s">
        <v>7</v>
      </c>
    </row>
    <row r="36" spans="1:16" ht="37.5" x14ac:dyDescent="0.25">
      <c r="A36" s="58"/>
      <c r="B36" s="60"/>
      <c r="C36" s="2" t="s">
        <v>8</v>
      </c>
      <c r="D36" s="2" t="s">
        <v>9</v>
      </c>
      <c r="E36" s="3" t="s">
        <v>8</v>
      </c>
      <c r="F36" s="3" t="s">
        <v>9</v>
      </c>
      <c r="G36" s="3" t="s">
        <v>8</v>
      </c>
      <c r="H36" s="3" t="s">
        <v>9</v>
      </c>
      <c r="I36" s="3" t="s">
        <v>8</v>
      </c>
      <c r="J36" s="3" t="s">
        <v>9</v>
      </c>
      <c r="K36" s="3" t="s">
        <v>8</v>
      </c>
      <c r="L36" s="3" t="s">
        <v>9</v>
      </c>
      <c r="M36" s="56"/>
      <c r="N36" s="56"/>
      <c r="O36" s="56"/>
      <c r="P36" s="56"/>
    </row>
    <row r="37" spans="1:16" ht="18.75" x14ac:dyDescent="0.3">
      <c r="A37" s="4" t="s">
        <v>10</v>
      </c>
      <c r="B37" s="5">
        <v>56</v>
      </c>
      <c r="C37" s="6">
        <f>E37+G37+I37+K37</f>
        <v>8</v>
      </c>
      <c r="D37" s="7">
        <f t="shared" ref="D37:D43" si="18">C37/B37</f>
        <v>0.14285714285714285</v>
      </c>
      <c r="E37" s="6">
        <v>7</v>
      </c>
      <c r="F37" s="8">
        <f t="shared" ref="F37:F43" si="19">E37/$C37</f>
        <v>0.875</v>
      </c>
      <c r="G37" s="6">
        <v>0</v>
      </c>
      <c r="H37" s="9">
        <f t="shared" ref="H37:H44" si="20">G37/$C37</f>
        <v>0</v>
      </c>
      <c r="I37" s="6">
        <v>1</v>
      </c>
      <c r="J37" s="9">
        <f t="shared" ref="J37:J44" si="21">I37/$C37</f>
        <v>0.125</v>
      </c>
      <c r="K37" s="6">
        <v>0</v>
      </c>
      <c r="L37" s="9">
        <f t="shared" ref="L37:L44" si="22">K37/$C37</f>
        <v>0</v>
      </c>
      <c r="M37" s="10">
        <f t="shared" ref="M37:M44" si="23" xml:space="preserve"> (E37*5+G37*4+I37*3+K37*2)/C37</f>
        <v>4.75</v>
      </c>
      <c r="N37" s="10">
        <v>27</v>
      </c>
      <c r="O37" s="11">
        <f t="shared" ref="O37:O44" si="24">(C37-K37)/C37</f>
        <v>1</v>
      </c>
      <c r="P37" s="11">
        <f t="shared" ref="P37:P44" si="25">(E37+G37)/C37</f>
        <v>0.875</v>
      </c>
    </row>
    <row r="38" spans="1:16" ht="18.75" x14ac:dyDescent="0.3">
      <c r="A38" s="4" t="s">
        <v>11</v>
      </c>
      <c r="B38" s="4">
        <v>65</v>
      </c>
      <c r="C38" s="6">
        <f t="shared" ref="C38:C43" si="26">E38+G38+I38+K38</f>
        <v>2</v>
      </c>
      <c r="D38" s="7">
        <f t="shared" si="18"/>
        <v>3.0769230769230771E-2</v>
      </c>
      <c r="E38" s="6">
        <v>1</v>
      </c>
      <c r="F38" s="8">
        <f t="shared" si="19"/>
        <v>0.5</v>
      </c>
      <c r="G38" s="6">
        <v>1</v>
      </c>
      <c r="H38" s="9">
        <f t="shared" si="20"/>
        <v>0.5</v>
      </c>
      <c r="I38" s="6">
        <v>0</v>
      </c>
      <c r="J38" s="9">
        <f t="shared" si="21"/>
        <v>0</v>
      </c>
      <c r="K38" s="6">
        <v>0</v>
      </c>
      <c r="L38" s="9">
        <f t="shared" si="22"/>
        <v>0</v>
      </c>
      <c r="M38" s="10">
        <f t="shared" si="23"/>
        <v>4.5</v>
      </c>
      <c r="N38" s="10">
        <v>25</v>
      </c>
      <c r="O38" s="11">
        <f t="shared" si="24"/>
        <v>1</v>
      </c>
      <c r="P38" s="11">
        <f t="shared" si="25"/>
        <v>1</v>
      </c>
    </row>
    <row r="39" spans="1:16" ht="18.75" x14ac:dyDescent="0.3">
      <c r="A39" s="4" t="s">
        <v>15</v>
      </c>
      <c r="B39" s="26">
        <v>42</v>
      </c>
      <c r="C39" s="29">
        <f t="shared" si="26"/>
        <v>0</v>
      </c>
      <c r="D39" s="30">
        <f t="shared" si="18"/>
        <v>0</v>
      </c>
      <c r="E39" s="29"/>
      <c r="F39" s="31" t="e">
        <f t="shared" si="19"/>
        <v>#DIV/0!</v>
      </c>
      <c r="G39" s="29"/>
      <c r="H39" s="31" t="e">
        <f t="shared" si="20"/>
        <v>#DIV/0!</v>
      </c>
      <c r="I39" s="29"/>
      <c r="J39" s="31" t="e">
        <f t="shared" si="21"/>
        <v>#DIV/0!</v>
      </c>
      <c r="K39" s="29"/>
      <c r="L39" s="31" t="e">
        <f t="shared" si="22"/>
        <v>#DIV/0!</v>
      </c>
      <c r="M39" s="32" t="e">
        <f t="shared" si="23"/>
        <v>#DIV/0!</v>
      </c>
      <c r="N39" s="32"/>
      <c r="O39" s="33" t="e">
        <f t="shared" si="24"/>
        <v>#DIV/0!</v>
      </c>
      <c r="P39" s="33" t="e">
        <f t="shared" si="25"/>
        <v>#DIV/0!</v>
      </c>
    </row>
    <row r="40" spans="1:16" ht="18.75" x14ac:dyDescent="0.3">
      <c r="A40" s="4" t="s">
        <v>16</v>
      </c>
      <c r="B40" s="25">
        <v>91</v>
      </c>
      <c r="C40" s="6">
        <f t="shared" si="26"/>
        <v>6</v>
      </c>
      <c r="D40" s="23">
        <f t="shared" si="18"/>
        <v>6.5934065934065936E-2</v>
      </c>
      <c r="E40" s="22">
        <v>4</v>
      </c>
      <c r="F40" s="8">
        <f t="shared" si="19"/>
        <v>0.66666666666666663</v>
      </c>
      <c r="G40" s="22">
        <v>1</v>
      </c>
      <c r="H40" s="9">
        <f t="shared" si="20"/>
        <v>0.16666666666666666</v>
      </c>
      <c r="I40" s="22">
        <v>1</v>
      </c>
      <c r="J40" s="9">
        <f t="shared" si="21"/>
        <v>0.16666666666666666</v>
      </c>
      <c r="K40" s="22">
        <v>0</v>
      </c>
      <c r="L40" s="9">
        <f t="shared" si="22"/>
        <v>0</v>
      </c>
      <c r="M40" s="10">
        <f t="shared" si="23"/>
        <v>4.5</v>
      </c>
      <c r="N40" s="24">
        <v>27</v>
      </c>
      <c r="O40" s="11">
        <f t="shared" si="24"/>
        <v>1</v>
      </c>
      <c r="P40" s="11">
        <f t="shared" si="25"/>
        <v>0.83333333333333337</v>
      </c>
    </row>
    <row r="41" spans="1:16" ht="18.75" x14ac:dyDescent="0.3">
      <c r="A41" s="4" t="s">
        <v>12</v>
      </c>
      <c r="B41" s="25">
        <v>44</v>
      </c>
      <c r="C41" s="6">
        <f t="shared" si="26"/>
        <v>2</v>
      </c>
      <c r="D41" s="23">
        <f t="shared" si="18"/>
        <v>4.5454545454545456E-2</v>
      </c>
      <c r="E41" s="22">
        <v>1</v>
      </c>
      <c r="F41" s="8">
        <f t="shared" si="19"/>
        <v>0.5</v>
      </c>
      <c r="G41" s="22">
        <v>1</v>
      </c>
      <c r="H41" s="9">
        <f t="shared" si="20"/>
        <v>0.5</v>
      </c>
      <c r="I41" s="22">
        <v>0</v>
      </c>
      <c r="J41" s="9">
        <f t="shared" si="21"/>
        <v>0</v>
      </c>
      <c r="K41" s="22">
        <v>0</v>
      </c>
      <c r="L41" s="9">
        <f t="shared" si="22"/>
        <v>0</v>
      </c>
      <c r="M41" s="10">
        <f t="shared" si="23"/>
        <v>4.5</v>
      </c>
      <c r="N41" s="24">
        <v>24</v>
      </c>
      <c r="O41" s="11">
        <f t="shared" si="24"/>
        <v>1</v>
      </c>
      <c r="P41" s="11">
        <f t="shared" si="25"/>
        <v>1</v>
      </c>
    </row>
    <row r="42" spans="1:16" ht="18.75" x14ac:dyDescent="0.3">
      <c r="A42" s="4" t="s">
        <v>17</v>
      </c>
      <c r="B42" s="25">
        <v>17</v>
      </c>
      <c r="C42" s="29">
        <f t="shared" si="26"/>
        <v>0</v>
      </c>
      <c r="D42" s="30">
        <f t="shared" si="18"/>
        <v>0</v>
      </c>
      <c r="E42" s="29"/>
      <c r="F42" s="31" t="e">
        <f t="shared" si="19"/>
        <v>#DIV/0!</v>
      </c>
      <c r="G42" s="29"/>
      <c r="H42" s="31" t="e">
        <f t="shared" si="20"/>
        <v>#DIV/0!</v>
      </c>
      <c r="I42" s="29"/>
      <c r="J42" s="31" t="e">
        <f t="shared" si="21"/>
        <v>#DIV/0!</v>
      </c>
      <c r="K42" s="29"/>
      <c r="L42" s="31" t="e">
        <f t="shared" si="22"/>
        <v>#DIV/0!</v>
      </c>
      <c r="M42" s="32" t="e">
        <f t="shared" si="23"/>
        <v>#DIV/0!</v>
      </c>
      <c r="N42" s="32"/>
      <c r="O42" s="33" t="e">
        <f t="shared" si="24"/>
        <v>#DIV/0!</v>
      </c>
      <c r="P42" s="33" t="e">
        <f t="shared" si="25"/>
        <v>#DIV/0!</v>
      </c>
    </row>
    <row r="43" spans="1:16" ht="18.75" x14ac:dyDescent="0.3">
      <c r="A43" s="4" t="s">
        <v>18</v>
      </c>
      <c r="B43" s="25">
        <v>37</v>
      </c>
      <c r="C43" s="6">
        <f t="shared" si="26"/>
        <v>2</v>
      </c>
      <c r="D43" s="23">
        <f t="shared" si="18"/>
        <v>5.4054054054054057E-2</v>
      </c>
      <c r="E43" s="25">
        <v>0</v>
      </c>
      <c r="F43" s="8">
        <f t="shared" si="19"/>
        <v>0</v>
      </c>
      <c r="G43" s="25">
        <v>2</v>
      </c>
      <c r="H43" s="9">
        <f t="shared" si="20"/>
        <v>1</v>
      </c>
      <c r="I43" s="25">
        <v>0</v>
      </c>
      <c r="J43" s="9">
        <f t="shared" si="21"/>
        <v>0</v>
      </c>
      <c r="K43" s="25">
        <v>0</v>
      </c>
      <c r="L43" s="9">
        <f t="shared" si="22"/>
        <v>0</v>
      </c>
      <c r="M43" s="10">
        <f t="shared" si="23"/>
        <v>4</v>
      </c>
      <c r="N43" s="24">
        <v>20</v>
      </c>
      <c r="O43" s="11">
        <f t="shared" si="24"/>
        <v>1</v>
      </c>
      <c r="P43" s="11">
        <f t="shared" si="25"/>
        <v>1</v>
      </c>
    </row>
    <row r="44" spans="1:16" ht="18.75" x14ac:dyDescent="0.3">
      <c r="A44" s="12" t="s">
        <v>13</v>
      </c>
      <c r="B44" s="12">
        <f>SUM(B37:B43)</f>
        <v>352</v>
      </c>
      <c r="C44" s="13">
        <f>SUM(C37:C43)</f>
        <v>20</v>
      </c>
      <c r="D44" s="14">
        <f>C44/B44</f>
        <v>5.6818181818181816E-2</v>
      </c>
      <c r="E44" s="13">
        <f>SUM(E37:E43)</f>
        <v>13</v>
      </c>
      <c r="F44" s="15">
        <f>E44/C44</f>
        <v>0.65</v>
      </c>
      <c r="G44" s="13">
        <f>SUM(G37:G43)</f>
        <v>5</v>
      </c>
      <c r="H44" s="15">
        <f t="shared" si="20"/>
        <v>0.25</v>
      </c>
      <c r="I44" s="13">
        <f>SUM(I37:I43)</f>
        <v>2</v>
      </c>
      <c r="J44" s="15">
        <f t="shared" si="21"/>
        <v>0.1</v>
      </c>
      <c r="K44" s="13">
        <f>SUM(K37:K43)</f>
        <v>0</v>
      </c>
      <c r="L44" s="15">
        <f t="shared" si="22"/>
        <v>0</v>
      </c>
      <c r="M44" s="16">
        <f t="shared" si="23"/>
        <v>4.55</v>
      </c>
      <c r="N44" s="16">
        <f>AVERAGE(N37:N43)</f>
        <v>24.6</v>
      </c>
      <c r="O44" s="14">
        <f t="shared" si="24"/>
        <v>1</v>
      </c>
      <c r="P44" s="14">
        <f t="shared" si="25"/>
        <v>0.9</v>
      </c>
    </row>
    <row r="45" spans="1:16" ht="18.75" x14ac:dyDescent="0.3">
      <c r="A45" s="17" t="s">
        <v>14</v>
      </c>
      <c r="B45" s="17"/>
      <c r="C45" s="18"/>
      <c r="D45" s="19"/>
      <c r="E45" s="18"/>
      <c r="F45" s="20"/>
      <c r="G45" s="18"/>
      <c r="H45" s="20"/>
      <c r="I45" s="18"/>
      <c r="J45" s="20"/>
      <c r="K45" s="18"/>
      <c r="L45" s="20"/>
      <c r="M45" s="21"/>
      <c r="N45" s="21"/>
      <c r="O45" s="19"/>
      <c r="P45" s="19"/>
    </row>
  </sheetData>
  <mergeCells count="36">
    <mergeCell ref="O19:O20"/>
    <mergeCell ref="P19:P20"/>
    <mergeCell ref="G19:H19"/>
    <mergeCell ref="I19:J19"/>
    <mergeCell ref="K19:L19"/>
    <mergeCell ref="M19:M20"/>
    <mergeCell ref="N19:N20"/>
    <mergeCell ref="A17:C17"/>
    <mergeCell ref="A19:A20"/>
    <mergeCell ref="B19:B20"/>
    <mergeCell ref="C19:D19"/>
    <mergeCell ref="E19:F19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33:C33"/>
    <mergeCell ref="A35:A36"/>
    <mergeCell ref="B35:B36"/>
    <mergeCell ref="C35:D35"/>
    <mergeCell ref="E35:F35"/>
    <mergeCell ref="O35:O36"/>
    <mergeCell ref="P35:P36"/>
    <mergeCell ref="G35:H35"/>
    <mergeCell ref="I35:J35"/>
    <mergeCell ref="K35:L35"/>
    <mergeCell ref="M35:M36"/>
    <mergeCell ref="N35:N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5"/>
  <sheetViews>
    <sheetView topLeftCell="A22" zoomScaleNormal="100" workbookViewId="0">
      <selection activeCell="O45" sqref="O45"/>
    </sheetView>
  </sheetViews>
  <sheetFormatPr defaultRowHeight="15" x14ac:dyDescent="0.25"/>
  <cols>
    <col min="1" max="1" width="13.5703125" customWidth="1"/>
    <col min="2" max="2" width="9.28515625" bestFit="1" customWidth="1"/>
    <col min="4" max="4" width="11.7109375" bestFit="1" customWidth="1"/>
    <col min="6" max="6" width="10.85546875" bestFit="1" customWidth="1"/>
    <col min="8" max="8" width="10.85546875" bestFit="1" customWidth="1"/>
    <col min="10" max="10" width="10.85546875" bestFit="1" customWidth="1"/>
    <col min="12" max="13" width="10.85546875" bestFit="1" customWidth="1"/>
    <col min="14" max="14" width="9.28515625" bestFit="1" customWidth="1"/>
    <col min="15" max="15" width="11.7109375" bestFit="1" customWidth="1"/>
    <col min="16" max="16" width="10.85546875" bestFit="1" customWidth="1"/>
    <col min="17" max="17" width="40.5703125" customWidth="1"/>
  </cols>
  <sheetData>
    <row r="1" spans="1:17" ht="18.75" x14ac:dyDescent="0.3">
      <c r="A1" s="57" t="s">
        <v>19</v>
      </c>
      <c r="B1" s="57"/>
      <c r="C1" s="57"/>
      <c r="D1" s="1">
        <v>43613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22">
        <f>E5+G5+I5+K5</f>
        <v>56</v>
      </c>
      <c r="D5" s="7">
        <f t="shared" ref="D5:D11" si="0">C5/B5</f>
        <v>1</v>
      </c>
      <c r="E5" s="6">
        <v>25</v>
      </c>
      <c r="F5" s="8">
        <f t="shared" ref="F5:F11" si="1">E5/$C5</f>
        <v>0.44642857142857145</v>
      </c>
      <c r="G5" s="6">
        <v>19</v>
      </c>
      <c r="H5" s="9">
        <f t="shared" ref="H5:H13" si="2">G5/$C5</f>
        <v>0.3392857142857143</v>
      </c>
      <c r="I5" s="6">
        <v>10</v>
      </c>
      <c r="J5" s="9">
        <f t="shared" ref="J5:J13" si="3">I5/$C5</f>
        <v>0.17857142857142858</v>
      </c>
      <c r="K5" s="6">
        <v>2</v>
      </c>
      <c r="L5" s="9">
        <f t="shared" ref="L5:L13" si="4">K5/$C5</f>
        <v>3.5714285714285712E-2</v>
      </c>
      <c r="M5" s="10">
        <f t="shared" ref="M5:M12" si="5" xml:space="preserve"> (E5*5+G5*4+I5*3+K5*2)/C5</f>
        <v>4.1964285714285712</v>
      </c>
      <c r="N5" s="10">
        <v>32</v>
      </c>
      <c r="O5" s="11">
        <f t="shared" ref="O5:O12" si="6">(C5-K5)/C5</f>
        <v>0.9642857142857143</v>
      </c>
      <c r="P5" s="11">
        <f t="shared" ref="P5:P13" si="7">(E5+G5)/C5</f>
        <v>0.7857142857142857</v>
      </c>
      <c r="Q5" t="s">
        <v>27</v>
      </c>
    </row>
    <row r="6" spans="1:17" ht="18.75" x14ac:dyDescent="0.3">
      <c r="A6" s="4" t="s">
        <v>11</v>
      </c>
      <c r="B6" s="5">
        <v>65</v>
      </c>
      <c r="C6" s="22">
        <f>E6+G6+I6+K6</f>
        <v>65</v>
      </c>
      <c r="D6" s="7">
        <f t="shared" si="0"/>
        <v>1</v>
      </c>
      <c r="E6" s="6">
        <v>22</v>
      </c>
      <c r="F6" s="8">
        <f t="shared" si="1"/>
        <v>0.33846153846153848</v>
      </c>
      <c r="G6" s="6">
        <v>27</v>
      </c>
      <c r="H6" s="9">
        <f t="shared" si="2"/>
        <v>0.41538461538461541</v>
      </c>
      <c r="I6" s="6">
        <v>16</v>
      </c>
      <c r="J6" s="9">
        <f t="shared" si="3"/>
        <v>0.24615384615384617</v>
      </c>
      <c r="K6" s="6">
        <v>0</v>
      </c>
      <c r="L6" s="9">
        <f t="shared" si="4"/>
        <v>0</v>
      </c>
      <c r="M6" s="10">
        <f t="shared" si="5"/>
        <v>4.092307692307692</v>
      </c>
      <c r="N6" s="10">
        <v>31</v>
      </c>
      <c r="O6" s="11">
        <f t="shared" si="6"/>
        <v>1</v>
      </c>
      <c r="P6" s="11">
        <f t="shared" si="7"/>
        <v>0.75384615384615383</v>
      </c>
    </row>
    <row r="7" spans="1:17" ht="18.75" x14ac:dyDescent="0.3">
      <c r="A7" s="4" t="s">
        <v>15</v>
      </c>
      <c r="B7" s="5">
        <v>42</v>
      </c>
      <c r="C7" s="22">
        <f t="shared" ref="C7:C8" si="8">E7+G7+I7+K7</f>
        <v>42</v>
      </c>
      <c r="D7" s="23">
        <f t="shared" si="0"/>
        <v>1</v>
      </c>
      <c r="E7" s="22">
        <v>4</v>
      </c>
      <c r="F7" s="8">
        <f t="shared" si="1"/>
        <v>9.5238095238095233E-2</v>
      </c>
      <c r="G7" s="22">
        <v>13</v>
      </c>
      <c r="H7" s="9">
        <f t="shared" si="2"/>
        <v>0.30952380952380953</v>
      </c>
      <c r="I7" s="22">
        <v>23</v>
      </c>
      <c r="J7" s="9">
        <f t="shared" si="3"/>
        <v>0.54761904761904767</v>
      </c>
      <c r="K7" s="22">
        <v>2</v>
      </c>
      <c r="L7" s="9">
        <f t="shared" si="4"/>
        <v>4.7619047619047616E-2</v>
      </c>
      <c r="M7" s="10">
        <f t="shared" si="5"/>
        <v>3.4523809523809526</v>
      </c>
      <c r="N7" s="24">
        <v>25</v>
      </c>
      <c r="O7" s="11">
        <f t="shared" si="6"/>
        <v>0.95238095238095233</v>
      </c>
      <c r="P7" s="11">
        <f t="shared" si="7"/>
        <v>0.40476190476190477</v>
      </c>
      <c r="Q7" t="s">
        <v>24</v>
      </c>
    </row>
    <row r="8" spans="1:17" ht="18.75" x14ac:dyDescent="0.3">
      <c r="A8" s="4" t="s">
        <v>16</v>
      </c>
      <c r="B8" s="5">
        <v>91</v>
      </c>
      <c r="C8" s="22">
        <f t="shared" si="8"/>
        <v>91</v>
      </c>
      <c r="D8" s="23">
        <f t="shared" si="0"/>
        <v>1</v>
      </c>
      <c r="E8" s="22">
        <v>26</v>
      </c>
      <c r="F8" s="8">
        <f t="shared" si="1"/>
        <v>0.2857142857142857</v>
      </c>
      <c r="G8" s="22">
        <v>29</v>
      </c>
      <c r="H8" s="9">
        <f t="shared" si="2"/>
        <v>0.31868131868131866</v>
      </c>
      <c r="I8" s="22">
        <v>34</v>
      </c>
      <c r="J8" s="9">
        <f t="shared" si="3"/>
        <v>0.37362637362637363</v>
      </c>
      <c r="K8" s="22">
        <v>2</v>
      </c>
      <c r="L8" s="9">
        <f t="shared" si="4"/>
        <v>2.197802197802198E-2</v>
      </c>
      <c r="M8" s="10">
        <f t="shared" si="5"/>
        <v>3.8681318681318682</v>
      </c>
      <c r="N8" s="24">
        <v>30</v>
      </c>
      <c r="O8" s="11">
        <f t="shared" si="6"/>
        <v>0.97802197802197799</v>
      </c>
      <c r="P8" s="11">
        <f t="shared" si="7"/>
        <v>0.60439560439560436</v>
      </c>
      <c r="Q8" t="s">
        <v>23</v>
      </c>
    </row>
    <row r="9" spans="1:17" ht="18.75" x14ac:dyDescent="0.3">
      <c r="A9" s="4" t="s">
        <v>12</v>
      </c>
      <c r="B9" s="5">
        <v>44</v>
      </c>
      <c r="C9" s="22">
        <f>E9+G9+I9+K9</f>
        <v>44</v>
      </c>
      <c r="D9" s="23">
        <f t="shared" si="0"/>
        <v>1</v>
      </c>
      <c r="E9" s="22">
        <v>5</v>
      </c>
      <c r="F9" s="8">
        <f t="shared" si="1"/>
        <v>0.11363636363636363</v>
      </c>
      <c r="G9" s="22">
        <v>18</v>
      </c>
      <c r="H9" s="9">
        <f t="shared" si="2"/>
        <v>0.40909090909090912</v>
      </c>
      <c r="I9" s="22">
        <v>21</v>
      </c>
      <c r="J9" s="9">
        <f t="shared" si="3"/>
        <v>0.47727272727272729</v>
      </c>
      <c r="K9" s="22">
        <v>0</v>
      </c>
      <c r="L9" s="9">
        <f t="shared" si="4"/>
        <v>0</v>
      </c>
      <c r="M9" s="10">
        <f t="shared" si="5"/>
        <v>3.6363636363636362</v>
      </c>
      <c r="N9" s="24">
        <v>26</v>
      </c>
      <c r="O9" s="11">
        <f t="shared" si="6"/>
        <v>1</v>
      </c>
      <c r="P9" s="11">
        <f t="shared" si="7"/>
        <v>0.52272727272727271</v>
      </c>
    </row>
    <row r="10" spans="1:17" ht="18.75" x14ac:dyDescent="0.3">
      <c r="A10" s="4" t="s">
        <v>17</v>
      </c>
      <c r="B10" s="5">
        <v>17</v>
      </c>
      <c r="C10" s="22">
        <f t="shared" ref="C10:C11" si="9">E10+G10+I10+K10</f>
        <v>17</v>
      </c>
      <c r="D10" s="23">
        <f t="shared" si="0"/>
        <v>1</v>
      </c>
      <c r="E10" s="22">
        <v>2</v>
      </c>
      <c r="F10" s="8">
        <f t="shared" si="1"/>
        <v>0.11764705882352941</v>
      </c>
      <c r="G10" s="22">
        <v>6</v>
      </c>
      <c r="H10" s="9">
        <f t="shared" si="2"/>
        <v>0.35294117647058826</v>
      </c>
      <c r="I10" s="22">
        <v>6</v>
      </c>
      <c r="J10" s="9">
        <f t="shared" si="3"/>
        <v>0.35294117647058826</v>
      </c>
      <c r="K10" s="22">
        <v>3</v>
      </c>
      <c r="L10" s="9">
        <f t="shared" si="4"/>
        <v>0.17647058823529413</v>
      </c>
      <c r="M10" s="10">
        <f t="shared" si="5"/>
        <v>3.4117647058823528</v>
      </c>
      <c r="N10" s="24">
        <v>23</v>
      </c>
      <c r="O10" s="11">
        <f t="shared" si="6"/>
        <v>0.82352941176470584</v>
      </c>
      <c r="P10" s="11">
        <f t="shared" si="7"/>
        <v>0.47058823529411764</v>
      </c>
      <c r="Q10" t="s">
        <v>25</v>
      </c>
    </row>
    <row r="11" spans="1:17" ht="18.75" x14ac:dyDescent="0.3">
      <c r="A11" s="4" t="s">
        <v>18</v>
      </c>
      <c r="B11" s="5">
        <v>37</v>
      </c>
      <c r="C11" s="22">
        <f t="shared" si="9"/>
        <v>37</v>
      </c>
      <c r="D11" s="23">
        <f t="shared" si="0"/>
        <v>1</v>
      </c>
      <c r="E11" s="25">
        <v>4</v>
      </c>
      <c r="F11" s="8">
        <f t="shared" si="1"/>
        <v>0.10810810810810811</v>
      </c>
      <c r="G11" s="25">
        <v>9</v>
      </c>
      <c r="H11" s="9">
        <f t="shared" si="2"/>
        <v>0.24324324324324326</v>
      </c>
      <c r="I11" s="25">
        <v>21</v>
      </c>
      <c r="J11" s="9">
        <f t="shared" si="3"/>
        <v>0.56756756756756754</v>
      </c>
      <c r="K11" s="25">
        <v>3</v>
      </c>
      <c r="L11" s="9">
        <f t="shared" si="4"/>
        <v>8.1081081081081086E-2</v>
      </c>
      <c r="M11" s="10">
        <f t="shared" si="5"/>
        <v>3.3783783783783785</v>
      </c>
      <c r="N11" s="24">
        <v>24</v>
      </c>
      <c r="O11" s="11">
        <f t="shared" si="6"/>
        <v>0.91891891891891897</v>
      </c>
      <c r="P11" s="11">
        <f t="shared" si="7"/>
        <v>0.35135135135135137</v>
      </c>
      <c r="Q11" t="s">
        <v>26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352</v>
      </c>
      <c r="D12" s="46">
        <f>C12/B12</f>
        <v>1</v>
      </c>
      <c r="E12" s="13">
        <f>SUM(E5:E11)</f>
        <v>88</v>
      </c>
      <c r="F12" s="47">
        <f>E12/C12</f>
        <v>0.25</v>
      </c>
      <c r="G12" s="13">
        <f>SUM(G5:G11)</f>
        <v>121</v>
      </c>
      <c r="H12" s="47">
        <f t="shared" si="2"/>
        <v>0.34375</v>
      </c>
      <c r="I12" s="13">
        <f>SUM(I5:I11)</f>
        <v>131</v>
      </c>
      <c r="J12" s="47">
        <f t="shared" si="3"/>
        <v>0.37215909090909088</v>
      </c>
      <c r="K12" s="13">
        <f>SUM(K5:K11)</f>
        <v>12</v>
      </c>
      <c r="L12" s="47">
        <f t="shared" si="4"/>
        <v>3.4090909090909088E-2</v>
      </c>
      <c r="M12" s="16">
        <f t="shared" si="5"/>
        <v>3.8096590909090908</v>
      </c>
      <c r="N12" s="16">
        <f>AVERAGE(N5:N11)</f>
        <v>27.285714285714285</v>
      </c>
      <c r="O12" s="46">
        <f t="shared" si="6"/>
        <v>0.96590909090909094</v>
      </c>
      <c r="P12" s="46">
        <f t="shared" si="7"/>
        <v>0.59375</v>
      </c>
    </row>
    <row r="13" spans="1:17" ht="18.75" x14ac:dyDescent="0.3">
      <c r="A13" s="17" t="s">
        <v>14</v>
      </c>
      <c r="B13" s="17">
        <v>26000</v>
      </c>
      <c r="C13" s="18">
        <v>25772</v>
      </c>
      <c r="D13" s="48">
        <f>C13/B13</f>
        <v>0.99123076923076925</v>
      </c>
      <c r="E13" s="18">
        <v>4321</v>
      </c>
      <c r="F13" s="36">
        <f>E13/C13</f>
        <v>0.16766257954369082</v>
      </c>
      <c r="G13" s="18">
        <v>8582</v>
      </c>
      <c r="H13" s="36">
        <f t="shared" si="2"/>
        <v>0.33299705106316935</v>
      </c>
      <c r="I13" s="18">
        <v>11327</v>
      </c>
      <c r="J13" s="36">
        <f t="shared" si="3"/>
        <v>0.43950799317088313</v>
      </c>
      <c r="K13" s="18">
        <v>1530</v>
      </c>
      <c r="L13" s="36">
        <f t="shared" si="4"/>
        <v>5.9366754617414245E-2</v>
      </c>
      <c r="M13" s="21">
        <v>3.6</v>
      </c>
      <c r="N13" s="21">
        <v>26.8</v>
      </c>
      <c r="O13" s="48">
        <v>0.94099999999999995</v>
      </c>
      <c r="P13" s="48">
        <f t="shared" si="7"/>
        <v>0.50065963060686014</v>
      </c>
    </row>
    <row r="18" spans="1:16" ht="18.75" x14ac:dyDescent="0.3">
      <c r="A18" s="57" t="s">
        <v>19</v>
      </c>
      <c r="B18" s="57"/>
      <c r="C18" s="57"/>
      <c r="D18" s="1">
        <v>43641</v>
      </c>
    </row>
    <row r="20" spans="1:16" ht="18.75" x14ac:dyDescent="0.25">
      <c r="A20" s="58" t="s">
        <v>1</v>
      </c>
      <c r="B20" s="59" t="s">
        <v>2</v>
      </c>
      <c r="C20" s="61" t="s">
        <v>3</v>
      </c>
      <c r="D20" s="61"/>
      <c r="E20" s="62">
        <v>5</v>
      </c>
      <c r="F20" s="63"/>
      <c r="G20" s="62">
        <v>4</v>
      </c>
      <c r="H20" s="63"/>
      <c r="I20" s="62">
        <v>3</v>
      </c>
      <c r="J20" s="63"/>
      <c r="K20" s="62">
        <v>2</v>
      </c>
      <c r="L20" s="63"/>
      <c r="M20" s="55" t="s">
        <v>4</v>
      </c>
      <c r="N20" s="55" t="s">
        <v>5</v>
      </c>
      <c r="O20" s="55" t="s">
        <v>6</v>
      </c>
      <c r="P20" s="55" t="s">
        <v>7</v>
      </c>
    </row>
    <row r="21" spans="1:16" ht="37.5" x14ac:dyDescent="0.25">
      <c r="A21" s="58"/>
      <c r="B21" s="60"/>
      <c r="C21" s="2" t="s">
        <v>8</v>
      </c>
      <c r="D21" s="2" t="s">
        <v>9</v>
      </c>
      <c r="E21" s="3" t="s">
        <v>8</v>
      </c>
      <c r="F21" s="3" t="s">
        <v>9</v>
      </c>
      <c r="G21" s="3" t="s">
        <v>8</v>
      </c>
      <c r="H21" s="3" t="s">
        <v>9</v>
      </c>
      <c r="I21" s="3" t="s">
        <v>8</v>
      </c>
      <c r="J21" s="3" t="s">
        <v>9</v>
      </c>
      <c r="K21" s="3" t="s">
        <v>8</v>
      </c>
      <c r="L21" s="3" t="s">
        <v>9</v>
      </c>
      <c r="M21" s="56"/>
      <c r="N21" s="56"/>
      <c r="O21" s="56"/>
      <c r="P21" s="56"/>
    </row>
    <row r="22" spans="1:16" ht="18.75" x14ac:dyDescent="0.3">
      <c r="A22" s="4" t="s">
        <v>10</v>
      </c>
      <c r="B22" s="5">
        <v>56</v>
      </c>
      <c r="C22" s="22">
        <f>E22+G22+I22+K22</f>
        <v>2</v>
      </c>
      <c r="D22" s="7">
        <f t="shared" ref="D22:D28" si="10">C22/B22</f>
        <v>3.5714285714285712E-2</v>
      </c>
      <c r="E22" s="6">
        <v>0</v>
      </c>
      <c r="F22" s="8">
        <f t="shared" ref="F22:F28" si="11">E22/$C22</f>
        <v>0</v>
      </c>
      <c r="G22" s="6">
        <v>1</v>
      </c>
      <c r="H22" s="9">
        <f t="shared" ref="H22:H30" si="12">G22/$C22</f>
        <v>0.5</v>
      </c>
      <c r="I22" s="6">
        <v>1</v>
      </c>
      <c r="J22" s="9">
        <f t="shared" ref="J22:J30" si="13">I22/$C22</f>
        <v>0.5</v>
      </c>
      <c r="K22" s="6">
        <v>0</v>
      </c>
      <c r="L22" s="9">
        <f t="shared" ref="L22:L29" si="14">K22/$C22</f>
        <v>0</v>
      </c>
      <c r="M22" s="10">
        <f t="shared" ref="M22:M29" si="15" xml:space="preserve"> (E22*5+G22*4+I22*3+K22*2)/C22</f>
        <v>3.5</v>
      </c>
      <c r="N22" s="10">
        <v>27</v>
      </c>
      <c r="O22" s="11">
        <f t="shared" ref="O22:O29" si="16">(C22-K22)/C22</f>
        <v>1</v>
      </c>
      <c r="P22" s="11">
        <f t="shared" ref="P22:P30" si="17">(E22+G22)/C22</f>
        <v>0.5</v>
      </c>
    </row>
    <row r="23" spans="1:16" ht="18.75" x14ac:dyDescent="0.3">
      <c r="A23" s="28" t="s">
        <v>11</v>
      </c>
      <c r="B23" s="28">
        <v>65</v>
      </c>
      <c r="C23" s="29">
        <f>E23+G23+I23+K23</f>
        <v>0</v>
      </c>
      <c r="D23" s="30">
        <f t="shared" si="10"/>
        <v>0</v>
      </c>
      <c r="E23" s="29"/>
      <c r="F23" s="31" t="e">
        <f t="shared" si="11"/>
        <v>#DIV/0!</v>
      </c>
      <c r="G23" s="29"/>
      <c r="H23" s="31" t="e">
        <f t="shared" si="12"/>
        <v>#DIV/0!</v>
      </c>
      <c r="I23" s="29"/>
      <c r="J23" s="31" t="e">
        <f t="shared" si="13"/>
        <v>#DIV/0!</v>
      </c>
      <c r="K23" s="29"/>
      <c r="L23" s="31" t="e">
        <f t="shared" si="14"/>
        <v>#DIV/0!</v>
      </c>
      <c r="M23" s="32" t="e">
        <f t="shared" si="15"/>
        <v>#DIV/0!</v>
      </c>
      <c r="N23" s="32"/>
      <c r="O23" s="33" t="e">
        <f t="shared" si="16"/>
        <v>#DIV/0!</v>
      </c>
      <c r="P23" s="33" t="e">
        <f t="shared" si="17"/>
        <v>#DIV/0!</v>
      </c>
    </row>
    <row r="24" spans="1:16" ht="18.75" x14ac:dyDescent="0.3">
      <c r="A24" s="28" t="s">
        <v>15</v>
      </c>
      <c r="B24" s="28">
        <v>42</v>
      </c>
      <c r="C24" s="29">
        <f t="shared" ref="C24:C25" si="18">E24+G24+I24+K24</f>
        <v>0</v>
      </c>
      <c r="D24" s="30">
        <f t="shared" si="10"/>
        <v>0</v>
      </c>
      <c r="E24" s="29"/>
      <c r="F24" s="31" t="e">
        <f t="shared" si="11"/>
        <v>#DIV/0!</v>
      </c>
      <c r="G24" s="29"/>
      <c r="H24" s="31" t="e">
        <f t="shared" si="12"/>
        <v>#DIV/0!</v>
      </c>
      <c r="I24" s="29"/>
      <c r="J24" s="31" t="e">
        <f t="shared" si="13"/>
        <v>#DIV/0!</v>
      </c>
      <c r="K24" s="29"/>
      <c r="L24" s="31" t="e">
        <f t="shared" si="14"/>
        <v>#DIV/0!</v>
      </c>
      <c r="M24" s="32" t="e">
        <f t="shared" si="15"/>
        <v>#DIV/0!</v>
      </c>
      <c r="N24" s="32"/>
      <c r="O24" s="33" t="e">
        <f t="shared" si="16"/>
        <v>#DIV/0!</v>
      </c>
      <c r="P24" s="33" t="e">
        <f t="shared" si="17"/>
        <v>#DIV/0!</v>
      </c>
    </row>
    <row r="25" spans="1:16" ht="18.75" x14ac:dyDescent="0.3">
      <c r="A25" s="4" t="s">
        <v>16</v>
      </c>
      <c r="B25" s="5">
        <v>91</v>
      </c>
      <c r="C25" s="22">
        <f t="shared" si="18"/>
        <v>1</v>
      </c>
      <c r="D25" s="23">
        <f t="shared" si="10"/>
        <v>1.098901098901099E-2</v>
      </c>
      <c r="E25" s="22">
        <v>0</v>
      </c>
      <c r="F25" s="8">
        <f t="shared" si="11"/>
        <v>0</v>
      </c>
      <c r="G25" s="22">
        <v>1</v>
      </c>
      <c r="H25" s="9">
        <f t="shared" si="12"/>
        <v>1</v>
      </c>
      <c r="I25" s="22">
        <v>0</v>
      </c>
      <c r="J25" s="9">
        <f t="shared" si="13"/>
        <v>0</v>
      </c>
      <c r="K25" s="22">
        <v>0</v>
      </c>
      <c r="L25" s="9">
        <f t="shared" si="14"/>
        <v>0</v>
      </c>
      <c r="M25" s="10">
        <f t="shared" si="15"/>
        <v>4</v>
      </c>
      <c r="N25" s="24">
        <v>32</v>
      </c>
      <c r="O25" s="11">
        <f t="shared" si="16"/>
        <v>1</v>
      </c>
      <c r="P25" s="11">
        <f t="shared" si="17"/>
        <v>1</v>
      </c>
    </row>
    <row r="26" spans="1:16" ht="18.75" x14ac:dyDescent="0.3">
      <c r="A26" s="28" t="s">
        <v>12</v>
      </c>
      <c r="B26" s="28">
        <v>44</v>
      </c>
      <c r="C26" s="29">
        <f>E26+G26+I26+K26</f>
        <v>0</v>
      </c>
      <c r="D26" s="30">
        <f t="shared" si="10"/>
        <v>0</v>
      </c>
      <c r="E26" s="29"/>
      <c r="F26" s="31" t="e">
        <f t="shared" si="11"/>
        <v>#DIV/0!</v>
      </c>
      <c r="G26" s="29"/>
      <c r="H26" s="31" t="e">
        <f t="shared" si="12"/>
        <v>#DIV/0!</v>
      </c>
      <c r="I26" s="29"/>
      <c r="J26" s="31" t="e">
        <f t="shared" si="13"/>
        <v>#DIV/0!</v>
      </c>
      <c r="K26" s="29"/>
      <c r="L26" s="31" t="e">
        <f t="shared" si="14"/>
        <v>#DIV/0!</v>
      </c>
      <c r="M26" s="32" t="e">
        <f t="shared" si="15"/>
        <v>#DIV/0!</v>
      </c>
      <c r="N26" s="32"/>
      <c r="O26" s="33" t="e">
        <f t="shared" si="16"/>
        <v>#DIV/0!</v>
      </c>
      <c r="P26" s="33" t="e">
        <f t="shared" si="17"/>
        <v>#DIV/0!</v>
      </c>
    </row>
    <row r="27" spans="1:16" ht="18.75" x14ac:dyDescent="0.3">
      <c r="A27" s="4" t="s">
        <v>17</v>
      </c>
      <c r="B27" s="5">
        <v>17</v>
      </c>
      <c r="C27" s="22">
        <f t="shared" ref="C27:C28" si="19">E27+G27+I27+K27</f>
        <v>3</v>
      </c>
      <c r="D27" s="23">
        <f t="shared" si="10"/>
        <v>0.17647058823529413</v>
      </c>
      <c r="E27" s="22">
        <v>0</v>
      </c>
      <c r="F27" s="8">
        <f t="shared" si="11"/>
        <v>0</v>
      </c>
      <c r="G27" s="22">
        <v>0</v>
      </c>
      <c r="H27" s="9">
        <f t="shared" si="12"/>
        <v>0</v>
      </c>
      <c r="I27" s="22">
        <v>3</v>
      </c>
      <c r="J27" s="9">
        <f t="shared" si="13"/>
        <v>1</v>
      </c>
      <c r="K27" s="22">
        <v>0</v>
      </c>
      <c r="L27" s="9">
        <f t="shared" si="14"/>
        <v>0</v>
      </c>
      <c r="M27" s="10">
        <f t="shared" si="15"/>
        <v>3</v>
      </c>
      <c r="N27" s="24">
        <v>23</v>
      </c>
      <c r="O27" s="11">
        <f t="shared" si="16"/>
        <v>1</v>
      </c>
      <c r="P27" s="11">
        <f t="shared" si="17"/>
        <v>0</v>
      </c>
    </row>
    <row r="28" spans="1:16" ht="18.75" x14ac:dyDescent="0.3">
      <c r="A28" s="28" t="s">
        <v>18</v>
      </c>
      <c r="B28" s="28">
        <v>37</v>
      </c>
      <c r="C28" s="29">
        <f t="shared" si="19"/>
        <v>0</v>
      </c>
      <c r="D28" s="30">
        <f t="shared" si="10"/>
        <v>0</v>
      </c>
      <c r="E28" s="28"/>
      <c r="F28" s="31" t="e">
        <f t="shared" si="11"/>
        <v>#DIV/0!</v>
      </c>
      <c r="G28" s="28"/>
      <c r="H28" s="31" t="e">
        <f t="shared" si="12"/>
        <v>#DIV/0!</v>
      </c>
      <c r="I28" s="28"/>
      <c r="J28" s="31" t="e">
        <f t="shared" si="13"/>
        <v>#DIV/0!</v>
      </c>
      <c r="K28" s="28"/>
      <c r="L28" s="31" t="e">
        <f t="shared" si="14"/>
        <v>#DIV/0!</v>
      </c>
      <c r="M28" s="32" t="e">
        <f t="shared" si="15"/>
        <v>#DIV/0!</v>
      </c>
      <c r="N28" s="32"/>
      <c r="O28" s="33" t="e">
        <f t="shared" si="16"/>
        <v>#DIV/0!</v>
      </c>
      <c r="P28" s="33" t="e">
        <f t="shared" si="17"/>
        <v>#DIV/0!</v>
      </c>
    </row>
    <row r="29" spans="1:16" ht="18.75" x14ac:dyDescent="0.3">
      <c r="A29" s="12" t="s">
        <v>13</v>
      </c>
      <c r="B29" s="12">
        <f>SUM(B22:B28)</f>
        <v>352</v>
      </c>
      <c r="C29" s="13">
        <f>SUM(C22:C28)</f>
        <v>6</v>
      </c>
      <c r="D29" s="46">
        <f>C29/B29</f>
        <v>1.7045454545454544E-2</v>
      </c>
      <c r="E29" s="13">
        <f>SUM(E22:E28)</f>
        <v>0</v>
      </c>
      <c r="F29" s="47">
        <f>E29/C29</f>
        <v>0</v>
      </c>
      <c r="G29" s="13">
        <f>SUM(G22:G28)</f>
        <v>2</v>
      </c>
      <c r="H29" s="47">
        <f t="shared" si="12"/>
        <v>0.33333333333333331</v>
      </c>
      <c r="I29" s="13">
        <f>SUM(I22:I28)</f>
        <v>4</v>
      </c>
      <c r="J29" s="47">
        <f t="shared" si="13"/>
        <v>0.66666666666666663</v>
      </c>
      <c r="K29" s="13">
        <f>SUM(K22:K28)</f>
        <v>0</v>
      </c>
      <c r="L29" s="47">
        <f t="shared" si="14"/>
        <v>0</v>
      </c>
      <c r="M29" s="16">
        <f t="shared" si="15"/>
        <v>3.3333333333333335</v>
      </c>
      <c r="N29" s="16">
        <f>AVERAGE(N22:N28)</f>
        <v>27.333333333333332</v>
      </c>
      <c r="O29" s="46">
        <f t="shared" si="16"/>
        <v>1</v>
      </c>
      <c r="P29" s="46">
        <f t="shared" si="17"/>
        <v>0.33333333333333331</v>
      </c>
    </row>
    <row r="30" spans="1:16" ht="18.75" x14ac:dyDescent="0.3">
      <c r="A30" s="17" t="s">
        <v>14</v>
      </c>
      <c r="B30" s="17">
        <v>666</v>
      </c>
      <c r="C30" s="18">
        <v>657</v>
      </c>
      <c r="D30" s="48">
        <f>C30/B30</f>
        <v>0.98648648648648651</v>
      </c>
      <c r="E30" s="18">
        <v>20</v>
      </c>
      <c r="F30" s="36">
        <f>E30/C30</f>
        <v>3.0441400304414001E-2</v>
      </c>
      <c r="G30" s="18">
        <v>134</v>
      </c>
      <c r="H30" s="36">
        <f t="shared" si="12"/>
        <v>0.20395738203957381</v>
      </c>
      <c r="I30" s="18">
        <v>473</v>
      </c>
      <c r="J30" s="36">
        <f t="shared" si="13"/>
        <v>0.71993911719939119</v>
      </c>
      <c r="K30" s="18">
        <v>30</v>
      </c>
      <c r="L30" s="36">
        <v>4.5699999999999998E-2</v>
      </c>
      <c r="M30" s="21">
        <v>3.2</v>
      </c>
      <c r="N30" s="21">
        <v>24.4</v>
      </c>
      <c r="O30" s="48">
        <v>0.95430000000000004</v>
      </c>
      <c r="P30" s="48">
        <f t="shared" si="17"/>
        <v>0.23439878234398781</v>
      </c>
    </row>
    <row r="33" spans="1:17" ht="18.75" x14ac:dyDescent="0.3">
      <c r="A33" s="57" t="s">
        <v>19</v>
      </c>
      <c r="B33" s="57"/>
      <c r="C33" s="57"/>
      <c r="D33" s="1" t="s">
        <v>55</v>
      </c>
    </row>
    <row r="35" spans="1:17" ht="18.75" x14ac:dyDescent="0.25">
      <c r="A35" s="58" t="s">
        <v>1</v>
      </c>
      <c r="B35" s="59" t="s">
        <v>2</v>
      </c>
      <c r="C35" s="61" t="s">
        <v>3</v>
      </c>
      <c r="D35" s="61"/>
      <c r="E35" s="62">
        <v>5</v>
      </c>
      <c r="F35" s="63"/>
      <c r="G35" s="62">
        <v>4</v>
      </c>
      <c r="H35" s="63"/>
      <c r="I35" s="62">
        <v>3</v>
      </c>
      <c r="J35" s="63"/>
      <c r="K35" s="62">
        <v>2</v>
      </c>
      <c r="L35" s="63"/>
      <c r="M35" s="55" t="s">
        <v>4</v>
      </c>
      <c r="N35" s="55" t="s">
        <v>5</v>
      </c>
      <c r="O35" s="55" t="s">
        <v>6</v>
      </c>
      <c r="P35" s="55" t="s">
        <v>7</v>
      </c>
    </row>
    <row r="36" spans="1:17" ht="37.5" x14ac:dyDescent="0.25">
      <c r="A36" s="58"/>
      <c r="B36" s="60"/>
      <c r="C36" s="2" t="s">
        <v>8</v>
      </c>
      <c r="D36" s="2" t="s">
        <v>9</v>
      </c>
      <c r="E36" s="3" t="s">
        <v>8</v>
      </c>
      <c r="F36" s="3" t="s">
        <v>9</v>
      </c>
      <c r="G36" s="3" t="s">
        <v>8</v>
      </c>
      <c r="H36" s="3" t="s">
        <v>9</v>
      </c>
      <c r="I36" s="3" t="s">
        <v>8</v>
      </c>
      <c r="J36" s="3" t="s">
        <v>9</v>
      </c>
      <c r="K36" s="3" t="s">
        <v>8</v>
      </c>
      <c r="L36" s="3" t="s">
        <v>9</v>
      </c>
      <c r="M36" s="56"/>
      <c r="N36" s="56"/>
      <c r="O36" s="56"/>
      <c r="P36" s="56"/>
    </row>
    <row r="37" spans="1:17" ht="18.75" x14ac:dyDescent="0.3">
      <c r="A37" s="4" t="s">
        <v>10</v>
      </c>
      <c r="B37" s="5">
        <v>56</v>
      </c>
      <c r="C37" s="22">
        <f>E37+G37+I37+K37</f>
        <v>56</v>
      </c>
      <c r="D37" s="7">
        <f t="shared" ref="D37:D43" si="20">C37/B37</f>
        <v>1</v>
      </c>
      <c r="E37" s="6">
        <v>25</v>
      </c>
      <c r="F37" s="8">
        <f t="shared" ref="F37:F43" si="21">E37/$C37</f>
        <v>0.44642857142857145</v>
      </c>
      <c r="G37" s="6">
        <v>20</v>
      </c>
      <c r="H37" s="9">
        <f t="shared" ref="H37:H44" si="22">G37/$C37</f>
        <v>0.35714285714285715</v>
      </c>
      <c r="I37" s="6">
        <v>11</v>
      </c>
      <c r="J37" s="9">
        <f t="shared" ref="J37:J44" si="23">I37/$C37</f>
        <v>0.19642857142857142</v>
      </c>
      <c r="K37" s="6">
        <v>0</v>
      </c>
      <c r="L37" s="9">
        <f t="shared" ref="L37:L44" si="24">K37/$C37</f>
        <v>0</v>
      </c>
      <c r="M37" s="10">
        <f t="shared" ref="M37:M44" si="25" xml:space="preserve"> (E37*5+G37*4+I37*3+K37*2)/C37</f>
        <v>4.25</v>
      </c>
      <c r="N37" s="10">
        <v>29.5</v>
      </c>
      <c r="O37" s="11">
        <f>(C37-K37)/C37</f>
        <v>1</v>
      </c>
      <c r="P37" s="11">
        <f t="shared" ref="P37:P44" si="26">(E37+G37)/C37</f>
        <v>0.8035714285714286</v>
      </c>
    </row>
    <row r="38" spans="1:17" ht="18.75" x14ac:dyDescent="0.3">
      <c r="A38" s="4" t="s">
        <v>11</v>
      </c>
      <c r="B38" s="5">
        <v>65</v>
      </c>
      <c r="C38" s="22">
        <f>E38+G38+I38+K38</f>
        <v>65</v>
      </c>
      <c r="D38" s="7">
        <f t="shared" si="20"/>
        <v>1</v>
      </c>
      <c r="E38" s="6">
        <v>22</v>
      </c>
      <c r="F38" s="8">
        <f t="shared" si="21"/>
        <v>0.33846153846153848</v>
      </c>
      <c r="G38" s="6">
        <v>27</v>
      </c>
      <c r="H38" s="9">
        <f t="shared" si="22"/>
        <v>0.41538461538461541</v>
      </c>
      <c r="I38" s="6">
        <v>16</v>
      </c>
      <c r="J38" s="9">
        <f t="shared" si="23"/>
        <v>0.24615384615384617</v>
      </c>
      <c r="K38" s="6">
        <v>0</v>
      </c>
      <c r="L38" s="9">
        <f t="shared" si="24"/>
        <v>0</v>
      </c>
      <c r="M38" s="10">
        <f t="shared" si="25"/>
        <v>4.092307692307692</v>
      </c>
      <c r="N38" s="10">
        <v>31</v>
      </c>
      <c r="O38" s="11">
        <f t="shared" ref="O38:O43" si="27">(C38-K38)/C38</f>
        <v>1</v>
      </c>
      <c r="P38" s="11">
        <f t="shared" si="26"/>
        <v>0.75384615384615383</v>
      </c>
    </row>
    <row r="39" spans="1:17" ht="18.75" x14ac:dyDescent="0.3">
      <c r="A39" s="4" t="s">
        <v>15</v>
      </c>
      <c r="B39" s="5">
        <v>42</v>
      </c>
      <c r="C39" s="22">
        <f t="shared" ref="C39:C40" si="28">E39+G39+I39+K39</f>
        <v>42</v>
      </c>
      <c r="D39" s="23">
        <f t="shared" si="20"/>
        <v>1</v>
      </c>
      <c r="E39" s="22">
        <v>4</v>
      </c>
      <c r="F39" s="8">
        <f t="shared" si="21"/>
        <v>9.5238095238095233E-2</v>
      </c>
      <c r="G39" s="22">
        <v>13</v>
      </c>
      <c r="H39" s="9">
        <f t="shared" si="22"/>
        <v>0.30952380952380953</v>
      </c>
      <c r="I39" s="22">
        <v>23</v>
      </c>
      <c r="J39" s="9">
        <f t="shared" si="23"/>
        <v>0.54761904761904767</v>
      </c>
      <c r="K39" s="22">
        <v>2</v>
      </c>
      <c r="L39" s="9">
        <f t="shared" si="24"/>
        <v>4.7619047619047616E-2</v>
      </c>
      <c r="M39" s="10">
        <f t="shared" si="25"/>
        <v>3.4523809523809526</v>
      </c>
      <c r="N39" s="24">
        <v>25</v>
      </c>
      <c r="O39" s="11">
        <f t="shared" si="27"/>
        <v>0.95238095238095233</v>
      </c>
      <c r="P39" s="11">
        <f t="shared" si="26"/>
        <v>0.40476190476190477</v>
      </c>
      <c r="Q39" t="s">
        <v>24</v>
      </c>
    </row>
    <row r="40" spans="1:17" ht="18.75" x14ac:dyDescent="0.3">
      <c r="A40" s="4" t="s">
        <v>16</v>
      </c>
      <c r="B40" s="5">
        <v>91</v>
      </c>
      <c r="C40" s="22">
        <f t="shared" si="28"/>
        <v>91</v>
      </c>
      <c r="D40" s="23">
        <f t="shared" si="20"/>
        <v>1</v>
      </c>
      <c r="E40" s="22">
        <v>26</v>
      </c>
      <c r="F40" s="8">
        <f t="shared" si="21"/>
        <v>0.2857142857142857</v>
      </c>
      <c r="G40" s="22">
        <v>30</v>
      </c>
      <c r="H40" s="9">
        <f t="shared" si="22"/>
        <v>0.32967032967032966</v>
      </c>
      <c r="I40" s="22">
        <v>34</v>
      </c>
      <c r="J40" s="9">
        <f t="shared" si="23"/>
        <v>0.37362637362637363</v>
      </c>
      <c r="K40" s="22">
        <v>1</v>
      </c>
      <c r="L40" s="9">
        <f t="shared" si="24"/>
        <v>1.098901098901099E-2</v>
      </c>
      <c r="M40" s="10">
        <f t="shared" si="25"/>
        <v>3.8901098901098901</v>
      </c>
      <c r="N40" s="24">
        <v>31</v>
      </c>
      <c r="O40" s="11">
        <f t="shared" si="27"/>
        <v>0.98901098901098905</v>
      </c>
      <c r="P40" s="11">
        <f t="shared" si="26"/>
        <v>0.61538461538461542</v>
      </c>
      <c r="Q40" t="s">
        <v>62</v>
      </c>
    </row>
    <row r="41" spans="1:17" ht="18.75" x14ac:dyDescent="0.3">
      <c r="A41" s="4" t="s">
        <v>12</v>
      </c>
      <c r="B41" s="5">
        <v>44</v>
      </c>
      <c r="C41" s="22">
        <f>E41+G41+I41+K41</f>
        <v>44</v>
      </c>
      <c r="D41" s="23">
        <f t="shared" si="20"/>
        <v>1</v>
      </c>
      <c r="E41" s="22">
        <v>5</v>
      </c>
      <c r="F41" s="8">
        <f t="shared" si="21"/>
        <v>0.11363636363636363</v>
      </c>
      <c r="G41" s="22">
        <v>18</v>
      </c>
      <c r="H41" s="9">
        <f t="shared" si="22"/>
        <v>0.40909090909090912</v>
      </c>
      <c r="I41" s="22">
        <v>21</v>
      </c>
      <c r="J41" s="9">
        <f t="shared" si="23"/>
        <v>0.47727272727272729</v>
      </c>
      <c r="K41" s="22">
        <v>0</v>
      </c>
      <c r="L41" s="9">
        <f t="shared" si="24"/>
        <v>0</v>
      </c>
      <c r="M41" s="10">
        <f t="shared" si="25"/>
        <v>3.6363636363636362</v>
      </c>
      <c r="N41" s="24">
        <v>26</v>
      </c>
      <c r="O41" s="11">
        <f t="shared" si="27"/>
        <v>1</v>
      </c>
      <c r="P41" s="11">
        <f t="shared" si="26"/>
        <v>0.52272727272727271</v>
      </c>
    </row>
    <row r="42" spans="1:17" ht="18.75" x14ac:dyDescent="0.3">
      <c r="A42" s="4" t="s">
        <v>17</v>
      </c>
      <c r="B42" s="5">
        <v>17</v>
      </c>
      <c r="C42" s="22">
        <f t="shared" ref="C42:C43" si="29">E42+G42+I42+K42</f>
        <v>17</v>
      </c>
      <c r="D42" s="23">
        <f t="shared" si="20"/>
        <v>1</v>
      </c>
      <c r="E42" s="22">
        <v>2</v>
      </c>
      <c r="F42" s="8">
        <f t="shared" si="21"/>
        <v>0.11764705882352941</v>
      </c>
      <c r="G42" s="22">
        <v>6</v>
      </c>
      <c r="H42" s="9">
        <f t="shared" si="22"/>
        <v>0.35294117647058826</v>
      </c>
      <c r="I42" s="22">
        <v>9</v>
      </c>
      <c r="J42" s="9">
        <f t="shared" si="23"/>
        <v>0.52941176470588236</v>
      </c>
      <c r="K42" s="22">
        <v>0</v>
      </c>
      <c r="L42" s="9">
        <f t="shared" si="24"/>
        <v>0</v>
      </c>
      <c r="M42" s="10">
        <f t="shared" si="25"/>
        <v>3.5882352941176472</v>
      </c>
      <c r="N42" s="24">
        <v>23</v>
      </c>
      <c r="O42" s="11">
        <f t="shared" si="27"/>
        <v>1</v>
      </c>
      <c r="P42" s="11">
        <f t="shared" si="26"/>
        <v>0.47058823529411764</v>
      </c>
    </row>
    <row r="43" spans="1:17" ht="18.75" x14ac:dyDescent="0.3">
      <c r="A43" s="4" t="s">
        <v>18</v>
      </c>
      <c r="B43" s="5">
        <v>37</v>
      </c>
      <c r="C43" s="22">
        <f t="shared" si="29"/>
        <v>37</v>
      </c>
      <c r="D43" s="23">
        <f t="shared" si="20"/>
        <v>1</v>
      </c>
      <c r="E43" s="25">
        <v>4</v>
      </c>
      <c r="F43" s="8">
        <f t="shared" si="21"/>
        <v>0.10810810810810811</v>
      </c>
      <c r="G43" s="25">
        <v>9</v>
      </c>
      <c r="H43" s="9">
        <f t="shared" si="22"/>
        <v>0.24324324324324326</v>
      </c>
      <c r="I43" s="25">
        <v>21</v>
      </c>
      <c r="J43" s="9">
        <f t="shared" si="23"/>
        <v>0.56756756756756754</v>
      </c>
      <c r="K43" s="25">
        <v>3</v>
      </c>
      <c r="L43" s="9">
        <f t="shared" si="24"/>
        <v>8.1081081081081086E-2</v>
      </c>
      <c r="M43" s="10">
        <f t="shared" si="25"/>
        <v>3.3783783783783785</v>
      </c>
      <c r="N43" s="24">
        <v>24</v>
      </c>
      <c r="O43" s="11">
        <f t="shared" si="27"/>
        <v>0.91891891891891897</v>
      </c>
      <c r="P43" s="11">
        <f t="shared" si="26"/>
        <v>0.35135135135135137</v>
      </c>
      <c r="Q43" t="s">
        <v>26</v>
      </c>
    </row>
    <row r="44" spans="1:17" ht="18.75" x14ac:dyDescent="0.3">
      <c r="A44" s="12" t="s">
        <v>13</v>
      </c>
      <c r="B44" s="12">
        <f>SUM(B37:B43)</f>
        <v>352</v>
      </c>
      <c r="C44" s="13">
        <f>SUM(C37:C43)</f>
        <v>352</v>
      </c>
      <c r="D44" s="14">
        <f>C44/B44</f>
        <v>1</v>
      </c>
      <c r="E44" s="13">
        <f>SUM(E37:E43)</f>
        <v>88</v>
      </c>
      <c r="F44" s="15">
        <f>E44/C44</f>
        <v>0.25</v>
      </c>
      <c r="G44" s="13">
        <f>SUM(G37:G43)</f>
        <v>123</v>
      </c>
      <c r="H44" s="15">
        <f t="shared" si="22"/>
        <v>0.34943181818181818</v>
      </c>
      <c r="I44" s="13">
        <f>SUM(I37:I43)</f>
        <v>135</v>
      </c>
      <c r="J44" s="15">
        <f t="shared" si="23"/>
        <v>0.38352272727272729</v>
      </c>
      <c r="K44" s="13">
        <f>SUM(K37:K43)</f>
        <v>6</v>
      </c>
      <c r="L44" s="15">
        <f t="shared" si="24"/>
        <v>1.7045454545454544E-2</v>
      </c>
      <c r="M44" s="16">
        <f t="shared" si="25"/>
        <v>3.8323863636363638</v>
      </c>
      <c r="N44" s="16">
        <f>AVERAGE(N37:N43)</f>
        <v>27.071428571428573</v>
      </c>
      <c r="O44" s="14">
        <f>(C44-K44)/C44</f>
        <v>0.98295454545454541</v>
      </c>
      <c r="P44" s="14">
        <f t="shared" si="26"/>
        <v>0.59943181818181823</v>
      </c>
    </row>
    <row r="45" spans="1:17" ht="18.75" x14ac:dyDescent="0.3">
      <c r="A45" s="17" t="s">
        <v>14</v>
      </c>
      <c r="B45" s="17"/>
      <c r="C45" s="18"/>
      <c r="D45" s="19"/>
      <c r="E45" s="18"/>
      <c r="F45" s="20"/>
      <c r="G45" s="18"/>
      <c r="H45" s="20"/>
      <c r="I45" s="18"/>
      <c r="J45" s="20"/>
      <c r="K45" s="18"/>
      <c r="L45" s="20"/>
      <c r="M45" s="21"/>
      <c r="N45" s="21"/>
      <c r="O45" s="19"/>
      <c r="P45" s="19"/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20:L20"/>
    <mergeCell ref="M20:M21"/>
    <mergeCell ref="N20:N21"/>
    <mergeCell ref="A18:C18"/>
    <mergeCell ref="A20:A21"/>
    <mergeCell ref="B20:B21"/>
    <mergeCell ref="C20:D20"/>
    <mergeCell ref="E20:F20"/>
    <mergeCell ref="O20:O21"/>
    <mergeCell ref="P20:P21"/>
    <mergeCell ref="A33:C33"/>
    <mergeCell ref="A35:A36"/>
    <mergeCell ref="B35:B36"/>
    <mergeCell ref="C35:D35"/>
    <mergeCell ref="E35:F35"/>
    <mergeCell ref="G35:H35"/>
    <mergeCell ref="I35:J35"/>
    <mergeCell ref="K35:L35"/>
    <mergeCell ref="M35:M36"/>
    <mergeCell ref="N35:N36"/>
    <mergeCell ref="O35:O36"/>
    <mergeCell ref="P35:P36"/>
    <mergeCell ref="G20:H20"/>
    <mergeCell ref="I20:J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75"/>
  <sheetViews>
    <sheetView topLeftCell="A34" workbookViewId="0">
      <selection activeCell="O74" sqref="O74"/>
    </sheetView>
  </sheetViews>
  <sheetFormatPr defaultRowHeight="15" x14ac:dyDescent="0.25"/>
  <cols>
    <col min="1" max="1" width="12.5703125" customWidth="1"/>
    <col min="4" max="4" width="11.7109375" customWidth="1"/>
    <col min="6" max="6" width="9.5703125" customWidth="1"/>
    <col min="8" max="8" width="10.28515625" bestFit="1" customWidth="1"/>
    <col min="10" max="10" width="10.28515625" bestFit="1" customWidth="1"/>
    <col min="12" max="12" width="10.28515625" bestFit="1" customWidth="1"/>
    <col min="15" max="15" width="12.140625" customWidth="1"/>
    <col min="16" max="16" width="10.28515625" bestFit="1" customWidth="1"/>
  </cols>
  <sheetData>
    <row r="1" spans="1:27" ht="18.75" x14ac:dyDescent="0.3">
      <c r="A1" s="57" t="s">
        <v>20</v>
      </c>
      <c r="B1" s="57"/>
      <c r="C1" s="57"/>
      <c r="D1" s="1">
        <v>43615</v>
      </c>
    </row>
    <row r="3" spans="1:27" ht="18.75" customHeight="1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2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27" ht="18.75" x14ac:dyDescent="0.3">
      <c r="A5" s="4" t="s">
        <v>10</v>
      </c>
      <c r="B5" s="5">
        <v>56</v>
      </c>
      <c r="C5" s="6">
        <f t="shared" ref="C5:C11" si="0">E5+G5+I5+K5</f>
        <v>41</v>
      </c>
      <c r="D5" s="7">
        <f t="shared" ref="D5:D11" si="1">C5/B5</f>
        <v>0.7321428571428571</v>
      </c>
      <c r="E5" s="6">
        <v>0</v>
      </c>
      <c r="F5" s="8">
        <f t="shared" ref="F5:F11" si="2">E5/$C5</f>
        <v>0</v>
      </c>
      <c r="G5" s="6">
        <v>19</v>
      </c>
      <c r="H5" s="9">
        <f t="shared" ref="H5:H13" si="3">G5/$C5</f>
        <v>0.46341463414634149</v>
      </c>
      <c r="I5" s="6">
        <v>21</v>
      </c>
      <c r="J5" s="9">
        <f t="shared" ref="J5:J13" si="4">I5/$C5</f>
        <v>0.51219512195121952</v>
      </c>
      <c r="K5" s="6">
        <v>1</v>
      </c>
      <c r="L5" s="9">
        <f t="shared" ref="L5:L12" si="5">K5/$C5</f>
        <v>2.4390243902439025E-2</v>
      </c>
      <c r="M5" s="10">
        <f t="shared" ref="M5:M12" si="6" xml:space="preserve"> (E5*5+G5*4+I5*3+K5*2)/C5</f>
        <v>3.4390243902439024</v>
      </c>
      <c r="N5" s="10">
        <v>24</v>
      </c>
      <c r="O5" s="11">
        <f t="shared" ref="O5:O12" si="7">(C5-K5)/C5</f>
        <v>0.97560975609756095</v>
      </c>
      <c r="P5" s="11">
        <f t="shared" ref="P5:P13" si="8">(E5+G5)/C5</f>
        <v>0.46341463414634149</v>
      </c>
      <c r="Q5" s="27" t="s">
        <v>28</v>
      </c>
    </row>
    <row r="6" spans="1:27" ht="18.75" x14ac:dyDescent="0.3">
      <c r="A6" s="4" t="s">
        <v>11</v>
      </c>
      <c r="B6" s="4">
        <v>65</v>
      </c>
      <c r="C6" s="6">
        <f t="shared" si="0"/>
        <v>26</v>
      </c>
      <c r="D6" s="7">
        <f t="shared" si="1"/>
        <v>0.4</v>
      </c>
      <c r="E6" s="6">
        <v>0</v>
      </c>
      <c r="F6" s="8">
        <f t="shared" si="2"/>
        <v>0</v>
      </c>
      <c r="G6" s="6">
        <v>15</v>
      </c>
      <c r="H6" s="9">
        <f t="shared" si="3"/>
        <v>0.57692307692307687</v>
      </c>
      <c r="I6" s="6">
        <v>11</v>
      </c>
      <c r="J6" s="9">
        <f t="shared" si="4"/>
        <v>0.42307692307692307</v>
      </c>
      <c r="K6" s="6">
        <v>0</v>
      </c>
      <c r="L6" s="9">
        <f t="shared" si="5"/>
        <v>0</v>
      </c>
      <c r="M6" s="10">
        <f t="shared" si="6"/>
        <v>3.5769230769230771</v>
      </c>
      <c r="N6" s="10">
        <v>24</v>
      </c>
      <c r="O6" s="11">
        <f t="shared" si="7"/>
        <v>1</v>
      </c>
      <c r="P6" s="11">
        <f t="shared" si="8"/>
        <v>0.57692307692307687</v>
      </c>
    </row>
    <row r="7" spans="1:27" ht="18.75" x14ac:dyDescent="0.3">
      <c r="A7" s="4" t="s">
        <v>15</v>
      </c>
      <c r="B7" s="26">
        <v>42</v>
      </c>
      <c r="C7" s="6">
        <f t="shared" si="0"/>
        <v>23</v>
      </c>
      <c r="D7" s="23">
        <f t="shared" si="1"/>
        <v>0.54761904761904767</v>
      </c>
      <c r="E7" s="22">
        <v>0</v>
      </c>
      <c r="F7" s="8">
        <f t="shared" si="2"/>
        <v>0</v>
      </c>
      <c r="G7" s="22">
        <v>7</v>
      </c>
      <c r="H7" s="9">
        <f t="shared" si="3"/>
        <v>0.30434782608695654</v>
      </c>
      <c r="I7" s="22">
        <v>13</v>
      </c>
      <c r="J7" s="9">
        <f t="shared" si="4"/>
        <v>0.56521739130434778</v>
      </c>
      <c r="K7" s="22">
        <v>3</v>
      </c>
      <c r="L7" s="9">
        <f t="shared" si="5"/>
        <v>0.13043478260869565</v>
      </c>
      <c r="M7" s="10">
        <f t="shared" si="6"/>
        <v>3.1739130434782608</v>
      </c>
      <c r="N7" s="24">
        <v>21</v>
      </c>
      <c r="O7" s="11">
        <f t="shared" si="7"/>
        <v>0.86956521739130432</v>
      </c>
      <c r="P7" s="11">
        <f t="shared" si="8"/>
        <v>0.30434782608695654</v>
      </c>
      <c r="Q7" s="34" t="s">
        <v>29</v>
      </c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8.75" x14ac:dyDescent="0.3">
      <c r="A8" s="4" t="s">
        <v>16</v>
      </c>
      <c r="B8" s="25">
        <v>91</v>
      </c>
      <c r="C8" s="6">
        <f t="shared" si="0"/>
        <v>64</v>
      </c>
      <c r="D8" s="23">
        <f t="shared" si="1"/>
        <v>0.70329670329670335</v>
      </c>
      <c r="E8" s="22">
        <v>0</v>
      </c>
      <c r="F8" s="8">
        <f t="shared" si="2"/>
        <v>0</v>
      </c>
      <c r="G8" s="22">
        <v>23</v>
      </c>
      <c r="H8" s="9">
        <f t="shared" si="3"/>
        <v>0.359375</v>
      </c>
      <c r="I8" s="22">
        <v>40</v>
      </c>
      <c r="J8" s="9">
        <f t="shared" si="4"/>
        <v>0.625</v>
      </c>
      <c r="K8" s="22">
        <v>1</v>
      </c>
      <c r="L8" s="9">
        <f t="shared" si="5"/>
        <v>1.5625E-2</v>
      </c>
      <c r="M8" s="10">
        <f t="shared" si="6"/>
        <v>3.34375</v>
      </c>
      <c r="N8" s="24">
        <v>23</v>
      </c>
      <c r="O8" s="11">
        <f t="shared" si="7"/>
        <v>0.984375</v>
      </c>
      <c r="P8" s="11">
        <f t="shared" si="8"/>
        <v>0.359375</v>
      </c>
      <c r="Q8" s="27" t="s">
        <v>30</v>
      </c>
      <c r="R8" s="27"/>
      <c r="S8" s="27"/>
      <c r="T8" s="27"/>
      <c r="U8" s="27"/>
    </row>
    <row r="9" spans="1:27" ht="18.75" x14ac:dyDescent="0.3">
      <c r="A9" s="4" t="s">
        <v>12</v>
      </c>
      <c r="B9" s="25">
        <v>44</v>
      </c>
      <c r="C9" s="6">
        <f t="shared" si="0"/>
        <v>36</v>
      </c>
      <c r="D9" s="23">
        <f t="shared" si="1"/>
        <v>0.81818181818181823</v>
      </c>
      <c r="E9" s="22">
        <v>0</v>
      </c>
      <c r="F9" s="8">
        <f t="shared" si="2"/>
        <v>0</v>
      </c>
      <c r="G9" s="22">
        <v>9</v>
      </c>
      <c r="H9" s="9">
        <f t="shared" si="3"/>
        <v>0.25</v>
      </c>
      <c r="I9" s="22">
        <v>22</v>
      </c>
      <c r="J9" s="9">
        <f t="shared" si="4"/>
        <v>0.61111111111111116</v>
      </c>
      <c r="K9" s="22">
        <v>5</v>
      </c>
      <c r="L9" s="9">
        <f t="shared" si="5"/>
        <v>0.1388888888888889</v>
      </c>
      <c r="M9" s="10">
        <f t="shared" si="6"/>
        <v>3.1111111111111112</v>
      </c>
      <c r="N9" s="24">
        <v>21</v>
      </c>
      <c r="O9" s="11">
        <f t="shared" si="7"/>
        <v>0.86111111111111116</v>
      </c>
      <c r="P9" s="11">
        <f t="shared" si="8"/>
        <v>0.25</v>
      </c>
      <c r="Q9" s="27" t="s">
        <v>31</v>
      </c>
    </row>
    <row r="10" spans="1:27" ht="18.75" x14ac:dyDescent="0.3">
      <c r="A10" s="4" t="s">
        <v>17</v>
      </c>
      <c r="B10" s="25">
        <v>17</v>
      </c>
      <c r="C10" s="6">
        <f t="shared" si="0"/>
        <v>9</v>
      </c>
      <c r="D10" s="23">
        <f t="shared" si="1"/>
        <v>0.52941176470588236</v>
      </c>
      <c r="E10" s="22">
        <v>0</v>
      </c>
      <c r="F10" s="8">
        <f t="shared" si="2"/>
        <v>0</v>
      </c>
      <c r="G10" s="22">
        <v>2</v>
      </c>
      <c r="H10" s="9">
        <f t="shared" si="3"/>
        <v>0.22222222222222221</v>
      </c>
      <c r="I10" s="22">
        <v>6</v>
      </c>
      <c r="J10" s="9">
        <f t="shared" si="4"/>
        <v>0.66666666666666663</v>
      </c>
      <c r="K10" s="22">
        <v>1</v>
      </c>
      <c r="L10" s="9">
        <f t="shared" si="5"/>
        <v>0.1111111111111111</v>
      </c>
      <c r="M10" s="10">
        <f t="shared" si="6"/>
        <v>3.1111111111111112</v>
      </c>
      <c r="N10" s="24">
        <v>20</v>
      </c>
      <c r="O10" s="11">
        <f t="shared" si="7"/>
        <v>0.88888888888888884</v>
      </c>
      <c r="P10" s="11">
        <f t="shared" si="8"/>
        <v>0.22222222222222221</v>
      </c>
      <c r="Q10" s="27" t="s">
        <v>32</v>
      </c>
    </row>
    <row r="11" spans="1:27" ht="18.75" x14ac:dyDescent="0.3">
      <c r="A11" s="4" t="s">
        <v>18</v>
      </c>
      <c r="B11" s="25">
        <v>37</v>
      </c>
      <c r="C11" s="6">
        <f t="shared" si="0"/>
        <v>24</v>
      </c>
      <c r="D11" s="23">
        <f t="shared" si="1"/>
        <v>0.64864864864864868</v>
      </c>
      <c r="E11" s="25">
        <v>0</v>
      </c>
      <c r="F11" s="8">
        <f t="shared" si="2"/>
        <v>0</v>
      </c>
      <c r="G11" s="25">
        <v>10</v>
      </c>
      <c r="H11" s="9">
        <f t="shared" si="3"/>
        <v>0.41666666666666669</v>
      </c>
      <c r="I11" s="25">
        <v>11</v>
      </c>
      <c r="J11" s="9">
        <f t="shared" si="4"/>
        <v>0.45833333333333331</v>
      </c>
      <c r="K11" s="25">
        <v>3</v>
      </c>
      <c r="L11" s="9">
        <f t="shared" si="5"/>
        <v>0.125</v>
      </c>
      <c r="M11" s="10">
        <f t="shared" si="6"/>
        <v>3.2916666666666665</v>
      </c>
      <c r="N11" s="24">
        <v>22</v>
      </c>
      <c r="O11" s="11">
        <f t="shared" si="7"/>
        <v>0.875</v>
      </c>
      <c r="P11" s="11">
        <f t="shared" si="8"/>
        <v>0.41666666666666669</v>
      </c>
      <c r="Q11" s="27" t="s">
        <v>33</v>
      </c>
    </row>
    <row r="12" spans="1:27" ht="18.75" x14ac:dyDescent="0.3">
      <c r="A12" s="12" t="s">
        <v>13</v>
      </c>
      <c r="B12" s="12">
        <f>SUM(B5:B11)</f>
        <v>352</v>
      </c>
      <c r="C12" s="13">
        <f>SUM(K12+I12+G12)+E12</f>
        <v>223</v>
      </c>
      <c r="D12" s="46">
        <f>C12/B12</f>
        <v>0.63352272727272729</v>
      </c>
      <c r="E12" s="13">
        <f>SUM(E5:E11)</f>
        <v>0</v>
      </c>
      <c r="F12" s="47">
        <f>E12/C12</f>
        <v>0</v>
      </c>
      <c r="G12" s="13">
        <f>SUM(G5:G11)</f>
        <v>85</v>
      </c>
      <c r="H12" s="47">
        <f t="shared" si="3"/>
        <v>0.3811659192825112</v>
      </c>
      <c r="I12" s="13">
        <f>SUM(I5:I11)</f>
        <v>124</v>
      </c>
      <c r="J12" s="47">
        <f t="shared" si="4"/>
        <v>0.55605381165919288</v>
      </c>
      <c r="K12" s="13">
        <f>SUM(K5:K11)</f>
        <v>14</v>
      </c>
      <c r="L12" s="47">
        <f t="shared" si="5"/>
        <v>6.2780269058295965E-2</v>
      </c>
      <c r="M12" s="16">
        <f t="shared" si="6"/>
        <v>3.3183856502242151</v>
      </c>
      <c r="N12" s="16">
        <f>AVERAGE(N5:N11)</f>
        <v>22.142857142857142</v>
      </c>
      <c r="O12" s="46">
        <f t="shared" si="7"/>
        <v>0.93721973094170408</v>
      </c>
      <c r="P12" s="46">
        <f t="shared" si="8"/>
        <v>0.3811659192825112</v>
      </c>
    </row>
    <row r="13" spans="1:27" ht="18.75" x14ac:dyDescent="0.3">
      <c r="A13" s="17" t="s">
        <v>14</v>
      </c>
      <c r="B13" s="17">
        <v>14973</v>
      </c>
      <c r="C13" s="18">
        <v>14822</v>
      </c>
      <c r="D13" s="48">
        <v>0.99</v>
      </c>
      <c r="E13" s="18">
        <v>281</v>
      </c>
      <c r="F13" s="36">
        <f>E13/C13</f>
        <v>1.8958305221967345E-2</v>
      </c>
      <c r="G13" s="18">
        <v>5721</v>
      </c>
      <c r="H13" s="36">
        <f t="shared" si="3"/>
        <v>0.38598029955471597</v>
      </c>
      <c r="I13" s="18">
        <v>7298</v>
      </c>
      <c r="J13" s="36">
        <f t="shared" si="4"/>
        <v>0.49237619754419104</v>
      </c>
      <c r="K13" s="18">
        <v>1517</v>
      </c>
      <c r="L13" s="36">
        <v>0.10299999999999999</v>
      </c>
      <c r="M13" s="21">
        <v>3.3</v>
      </c>
      <c r="N13" s="21">
        <v>22.6</v>
      </c>
      <c r="O13" s="48">
        <v>0.89700000000000002</v>
      </c>
      <c r="P13" s="48">
        <f t="shared" si="8"/>
        <v>0.40493860477668331</v>
      </c>
    </row>
    <row r="16" spans="1:27" ht="18.75" x14ac:dyDescent="0.3">
      <c r="A16" s="57" t="s">
        <v>20</v>
      </c>
      <c r="B16" s="57"/>
      <c r="C16" s="57"/>
      <c r="D16" s="1" t="s">
        <v>63</v>
      </c>
    </row>
    <row r="18" spans="1:16" ht="18.75" x14ac:dyDescent="0.25">
      <c r="A18" s="58" t="s">
        <v>1</v>
      </c>
      <c r="B18" s="59" t="s">
        <v>2</v>
      </c>
      <c r="C18" s="61" t="s">
        <v>3</v>
      </c>
      <c r="D18" s="61"/>
      <c r="E18" s="62">
        <v>5</v>
      </c>
      <c r="F18" s="63"/>
      <c r="G18" s="62">
        <v>4</v>
      </c>
      <c r="H18" s="63"/>
      <c r="I18" s="62">
        <v>3</v>
      </c>
      <c r="J18" s="63"/>
      <c r="K18" s="62">
        <v>2</v>
      </c>
      <c r="L18" s="63"/>
      <c r="M18" s="55" t="s">
        <v>4</v>
      </c>
      <c r="N18" s="55" t="s">
        <v>5</v>
      </c>
      <c r="O18" s="55" t="s">
        <v>6</v>
      </c>
      <c r="P18" s="55" t="s">
        <v>7</v>
      </c>
    </row>
    <row r="19" spans="1:16" ht="37.5" x14ac:dyDescent="0.25">
      <c r="A19" s="58"/>
      <c r="B19" s="60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6"/>
      <c r="N19" s="56"/>
      <c r="O19" s="56"/>
      <c r="P19" s="56"/>
    </row>
    <row r="20" spans="1:16" ht="18.75" x14ac:dyDescent="0.3">
      <c r="A20" s="4" t="s">
        <v>10</v>
      </c>
      <c r="B20" s="5">
        <v>56</v>
      </c>
      <c r="C20" s="6">
        <f>E20+G20+I20+K20</f>
        <v>1</v>
      </c>
      <c r="D20" s="7">
        <f t="shared" ref="D20:D26" si="9">C20/B20</f>
        <v>1.7857142857142856E-2</v>
      </c>
      <c r="E20" s="6">
        <v>0</v>
      </c>
      <c r="F20" s="8">
        <f t="shared" ref="F20:F26" si="10">E20/$C20</f>
        <v>0</v>
      </c>
      <c r="G20" s="6">
        <v>0</v>
      </c>
      <c r="H20" s="9">
        <f t="shared" ref="H20:H28" si="11">G20/$C20</f>
        <v>0</v>
      </c>
      <c r="I20" s="6">
        <v>1</v>
      </c>
      <c r="J20" s="9">
        <f t="shared" ref="J20:J28" si="12">I20/$C20</f>
        <v>1</v>
      </c>
      <c r="K20" s="6">
        <v>0</v>
      </c>
      <c r="L20" s="9">
        <f t="shared" ref="L20:L27" si="13">K20/$C20</f>
        <v>0</v>
      </c>
      <c r="M20" s="10">
        <f t="shared" ref="M20:M27" si="14" xml:space="preserve"> (E20*5+G20*4+I20*3+K20*2)/C20</f>
        <v>3</v>
      </c>
      <c r="N20" s="10">
        <v>22</v>
      </c>
      <c r="O20" s="11">
        <f t="shared" ref="O20:O27" si="15">(C20-K20)/C20</f>
        <v>1</v>
      </c>
      <c r="P20" s="11">
        <f t="shared" ref="P20:P28" si="16">(E20+G20)/C20</f>
        <v>0</v>
      </c>
    </row>
    <row r="21" spans="1:16" ht="18.75" x14ac:dyDescent="0.3">
      <c r="A21" s="28" t="s">
        <v>11</v>
      </c>
      <c r="B21" s="28">
        <v>65</v>
      </c>
      <c r="C21" s="29">
        <f t="shared" ref="C21:C26" si="17">E21+G21+I21+K21</f>
        <v>0</v>
      </c>
      <c r="D21" s="30">
        <f t="shared" si="9"/>
        <v>0</v>
      </c>
      <c r="E21" s="29">
        <v>0</v>
      </c>
      <c r="F21" s="31" t="e">
        <f t="shared" si="10"/>
        <v>#DIV/0!</v>
      </c>
      <c r="G21" s="29">
        <v>0</v>
      </c>
      <c r="H21" s="31" t="e">
        <f t="shared" si="11"/>
        <v>#DIV/0!</v>
      </c>
      <c r="I21" s="29">
        <v>0</v>
      </c>
      <c r="J21" s="31" t="e">
        <f t="shared" si="12"/>
        <v>#DIV/0!</v>
      </c>
      <c r="K21" s="29">
        <v>0</v>
      </c>
      <c r="L21" s="31" t="e">
        <f t="shared" si="13"/>
        <v>#DIV/0!</v>
      </c>
      <c r="M21" s="32" t="e">
        <f t="shared" si="14"/>
        <v>#DIV/0!</v>
      </c>
      <c r="N21" s="32"/>
      <c r="O21" s="33" t="e">
        <f t="shared" si="15"/>
        <v>#DIV/0!</v>
      </c>
      <c r="P21" s="33" t="e">
        <f t="shared" si="16"/>
        <v>#DIV/0!</v>
      </c>
    </row>
    <row r="22" spans="1:16" ht="18.75" x14ac:dyDescent="0.3">
      <c r="A22" s="4" t="s">
        <v>15</v>
      </c>
      <c r="B22" s="26">
        <v>42</v>
      </c>
      <c r="C22" s="6">
        <f t="shared" si="17"/>
        <v>1</v>
      </c>
      <c r="D22" s="23">
        <f t="shared" si="9"/>
        <v>2.3809523809523808E-2</v>
      </c>
      <c r="E22" s="6">
        <v>0</v>
      </c>
      <c r="F22" s="8">
        <f t="shared" si="10"/>
        <v>0</v>
      </c>
      <c r="G22" s="22">
        <v>1</v>
      </c>
      <c r="H22" s="9">
        <f t="shared" si="11"/>
        <v>1</v>
      </c>
      <c r="I22" s="22">
        <v>0</v>
      </c>
      <c r="J22" s="9">
        <f t="shared" si="12"/>
        <v>0</v>
      </c>
      <c r="K22" s="6">
        <v>0</v>
      </c>
      <c r="L22" s="9">
        <f t="shared" si="13"/>
        <v>0</v>
      </c>
      <c r="M22" s="10">
        <f t="shared" si="14"/>
        <v>4</v>
      </c>
      <c r="N22" s="24">
        <v>26</v>
      </c>
      <c r="O22" s="11">
        <f t="shared" si="15"/>
        <v>1</v>
      </c>
      <c r="P22" s="11">
        <f t="shared" si="16"/>
        <v>1</v>
      </c>
    </row>
    <row r="23" spans="1:16" ht="18.75" x14ac:dyDescent="0.3">
      <c r="A23" s="4" t="s">
        <v>16</v>
      </c>
      <c r="B23" s="25">
        <v>91</v>
      </c>
      <c r="C23" s="6">
        <f t="shared" si="17"/>
        <v>1</v>
      </c>
      <c r="D23" s="23">
        <f t="shared" si="9"/>
        <v>1.098901098901099E-2</v>
      </c>
      <c r="E23" s="6">
        <v>0</v>
      </c>
      <c r="F23" s="8">
        <f t="shared" si="10"/>
        <v>0</v>
      </c>
      <c r="G23" s="22">
        <v>0</v>
      </c>
      <c r="H23" s="9">
        <f t="shared" si="11"/>
        <v>0</v>
      </c>
      <c r="I23" s="22">
        <v>1</v>
      </c>
      <c r="J23" s="9">
        <f t="shared" si="12"/>
        <v>1</v>
      </c>
      <c r="K23" s="6">
        <v>0</v>
      </c>
      <c r="L23" s="9">
        <f t="shared" si="13"/>
        <v>0</v>
      </c>
      <c r="M23" s="10">
        <f t="shared" si="14"/>
        <v>3</v>
      </c>
      <c r="N23" s="24">
        <v>23</v>
      </c>
      <c r="O23" s="11">
        <f t="shared" si="15"/>
        <v>1</v>
      </c>
      <c r="P23" s="11">
        <f t="shared" si="16"/>
        <v>0</v>
      </c>
    </row>
    <row r="24" spans="1:16" ht="18.75" x14ac:dyDescent="0.3">
      <c r="A24" s="4" t="s">
        <v>12</v>
      </c>
      <c r="B24" s="25">
        <v>44</v>
      </c>
      <c r="C24" s="6">
        <f t="shared" si="17"/>
        <v>4</v>
      </c>
      <c r="D24" s="23">
        <f t="shared" si="9"/>
        <v>9.0909090909090912E-2</v>
      </c>
      <c r="E24" s="6">
        <v>0</v>
      </c>
      <c r="F24" s="8">
        <f t="shared" si="10"/>
        <v>0</v>
      </c>
      <c r="G24" s="22">
        <v>0</v>
      </c>
      <c r="H24" s="9">
        <f t="shared" si="11"/>
        <v>0</v>
      </c>
      <c r="I24" s="22">
        <v>4</v>
      </c>
      <c r="J24" s="9">
        <f t="shared" si="12"/>
        <v>1</v>
      </c>
      <c r="K24" s="6">
        <v>0</v>
      </c>
      <c r="L24" s="9">
        <f t="shared" si="13"/>
        <v>0</v>
      </c>
      <c r="M24" s="10">
        <f t="shared" si="14"/>
        <v>3</v>
      </c>
      <c r="N24" s="24">
        <v>20</v>
      </c>
      <c r="O24" s="11">
        <f t="shared" si="15"/>
        <v>1</v>
      </c>
      <c r="P24" s="11">
        <f t="shared" si="16"/>
        <v>0</v>
      </c>
    </row>
    <row r="25" spans="1:16" ht="18.75" x14ac:dyDescent="0.3">
      <c r="A25" s="4" t="s">
        <v>17</v>
      </c>
      <c r="B25" s="25">
        <v>17</v>
      </c>
      <c r="C25" s="6">
        <f t="shared" si="17"/>
        <v>1</v>
      </c>
      <c r="D25" s="23">
        <f t="shared" si="9"/>
        <v>5.8823529411764705E-2</v>
      </c>
      <c r="E25" s="6">
        <v>0</v>
      </c>
      <c r="F25" s="8">
        <f t="shared" si="10"/>
        <v>0</v>
      </c>
      <c r="G25" s="22">
        <v>0</v>
      </c>
      <c r="H25" s="9">
        <f t="shared" si="11"/>
        <v>0</v>
      </c>
      <c r="I25" s="22">
        <v>1</v>
      </c>
      <c r="J25" s="9">
        <f t="shared" si="12"/>
        <v>1</v>
      </c>
      <c r="K25" s="6">
        <v>0</v>
      </c>
      <c r="L25" s="9">
        <f t="shared" si="13"/>
        <v>0</v>
      </c>
      <c r="M25" s="10">
        <f t="shared" si="14"/>
        <v>3</v>
      </c>
      <c r="N25" s="24">
        <v>22</v>
      </c>
      <c r="O25" s="11">
        <f t="shared" si="15"/>
        <v>1</v>
      </c>
      <c r="P25" s="11">
        <f t="shared" si="16"/>
        <v>0</v>
      </c>
    </row>
    <row r="26" spans="1:16" ht="18.75" x14ac:dyDescent="0.3">
      <c r="A26" s="4" t="s">
        <v>18</v>
      </c>
      <c r="B26" s="25">
        <v>37</v>
      </c>
      <c r="C26" s="6">
        <f t="shared" si="17"/>
        <v>1</v>
      </c>
      <c r="D26" s="23">
        <f t="shared" si="9"/>
        <v>2.7027027027027029E-2</v>
      </c>
      <c r="E26" s="6">
        <v>0</v>
      </c>
      <c r="F26" s="8">
        <f t="shared" si="10"/>
        <v>0</v>
      </c>
      <c r="G26" s="25">
        <v>0</v>
      </c>
      <c r="H26" s="9">
        <f t="shared" si="11"/>
        <v>0</v>
      </c>
      <c r="I26" s="25">
        <v>1</v>
      </c>
      <c r="J26" s="9">
        <f t="shared" si="12"/>
        <v>1</v>
      </c>
      <c r="K26" s="6">
        <v>0</v>
      </c>
      <c r="L26" s="9">
        <f t="shared" si="13"/>
        <v>0</v>
      </c>
      <c r="M26" s="10">
        <f t="shared" si="14"/>
        <v>3</v>
      </c>
      <c r="N26" s="24">
        <v>22</v>
      </c>
      <c r="O26" s="11">
        <f t="shared" si="15"/>
        <v>1</v>
      </c>
      <c r="P26" s="11">
        <f t="shared" si="16"/>
        <v>0</v>
      </c>
    </row>
    <row r="27" spans="1:16" ht="18.75" x14ac:dyDescent="0.3">
      <c r="A27" s="12" t="s">
        <v>13</v>
      </c>
      <c r="B27" s="12">
        <f>SUM(B20:B26)</f>
        <v>352</v>
      </c>
      <c r="C27" s="13">
        <f>SUM(C20:C26)</f>
        <v>9</v>
      </c>
      <c r="D27" s="46">
        <f>C27/B27</f>
        <v>2.556818181818182E-2</v>
      </c>
      <c r="E27" s="13">
        <f>SUM(E20:E26)</f>
        <v>0</v>
      </c>
      <c r="F27" s="47">
        <f>E27/C27</f>
        <v>0</v>
      </c>
      <c r="G27" s="13">
        <f>SUM(G20:G26)</f>
        <v>1</v>
      </c>
      <c r="H27" s="47">
        <f t="shared" si="11"/>
        <v>0.1111111111111111</v>
      </c>
      <c r="I27" s="13">
        <f>SUM(I20:I26)</f>
        <v>8</v>
      </c>
      <c r="J27" s="47">
        <f t="shared" si="12"/>
        <v>0.88888888888888884</v>
      </c>
      <c r="K27" s="13">
        <f>SUM(K20:K26)</f>
        <v>0</v>
      </c>
      <c r="L27" s="47">
        <f t="shared" si="13"/>
        <v>0</v>
      </c>
      <c r="M27" s="16">
        <f t="shared" si="14"/>
        <v>3.1111111111111112</v>
      </c>
      <c r="N27" s="16">
        <f>AVERAGE(N20:N26)</f>
        <v>22.5</v>
      </c>
      <c r="O27" s="46">
        <f t="shared" si="15"/>
        <v>1</v>
      </c>
      <c r="P27" s="46">
        <f t="shared" si="16"/>
        <v>0.1111111111111111</v>
      </c>
    </row>
    <row r="28" spans="1:16" ht="18.75" x14ac:dyDescent="0.3">
      <c r="A28" s="17" t="s">
        <v>14</v>
      </c>
      <c r="B28" s="17">
        <v>830</v>
      </c>
      <c r="C28" s="18">
        <v>815</v>
      </c>
      <c r="D28" s="48">
        <v>0.98199999999999998</v>
      </c>
      <c r="E28" s="18">
        <v>0</v>
      </c>
      <c r="F28" s="36">
        <f>E28/C28</f>
        <v>0</v>
      </c>
      <c r="G28" s="18">
        <v>94</v>
      </c>
      <c r="H28" s="36">
        <f t="shared" si="11"/>
        <v>0.11533742331288344</v>
      </c>
      <c r="I28" s="18">
        <v>576</v>
      </c>
      <c r="J28" s="36">
        <f t="shared" si="12"/>
        <v>0.70674846625766874</v>
      </c>
      <c r="K28" s="18">
        <v>145</v>
      </c>
      <c r="L28" s="36">
        <v>0.17799999999999999</v>
      </c>
      <c r="M28" s="21">
        <v>2.9</v>
      </c>
      <c r="N28" s="21">
        <v>18.8</v>
      </c>
      <c r="O28" s="48">
        <v>0.82199999999999995</v>
      </c>
      <c r="P28" s="48">
        <f t="shared" si="16"/>
        <v>0.11533742331288344</v>
      </c>
    </row>
    <row r="32" spans="1:16" ht="18.75" x14ac:dyDescent="0.3">
      <c r="A32" s="57" t="s">
        <v>20</v>
      </c>
      <c r="B32" s="57"/>
      <c r="C32" s="57"/>
      <c r="D32" s="1" t="s">
        <v>55</v>
      </c>
    </row>
    <row r="34" spans="1:17" ht="18.75" x14ac:dyDescent="0.25">
      <c r="A34" s="58" t="s">
        <v>1</v>
      </c>
      <c r="B34" s="59" t="s">
        <v>2</v>
      </c>
      <c r="C34" s="61" t="s">
        <v>3</v>
      </c>
      <c r="D34" s="61"/>
      <c r="E34" s="62">
        <v>5</v>
      </c>
      <c r="F34" s="63"/>
      <c r="G34" s="62">
        <v>4</v>
      </c>
      <c r="H34" s="63"/>
      <c r="I34" s="62">
        <v>3</v>
      </c>
      <c r="J34" s="63"/>
      <c r="K34" s="62">
        <v>2</v>
      </c>
      <c r="L34" s="63"/>
      <c r="M34" s="55" t="s">
        <v>4</v>
      </c>
      <c r="N34" s="55" t="s">
        <v>5</v>
      </c>
      <c r="O34" s="55" t="s">
        <v>6</v>
      </c>
      <c r="P34" s="55" t="s">
        <v>7</v>
      </c>
    </row>
    <row r="35" spans="1:17" ht="37.5" x14ac:dyDescent="0.25">
      <c r="A35" s="58"/>
      <c r="B35" s="60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6"/>
      <c r="N35" s="56"/>
      <c r="O35" s="56"/>
      <c r="P35" s="56"/>
    </row>
    <row r="36" spans="1:17" ht="18.75" x14ac:dyDescent="0.3">
      <c r="A36" s="4" t="s">
        <v>10</v>
      </c>
      <c r="B36" s="5">
        <v>56</v>
      </c>
      <c r="C36" s="6">
        <f>E36+G36+I36+K36</f>
        <v>41</v>
      </c>
      <c r="D36" s="7">
        <f t="shared" ref="D36:D42" si="18">C36/B36</f>
        <v>0.7321428571428571</v>
      </c>
      <c r="E36" s="6">
        <v>0</v>
      </c>
      <c r="F36" s="8">
        <f t="shared" ref="F36:F42" si="19">E36/$C36</f>
        <v>0</v>
      </c>
      <c r="G36" s="6">
        <v>19</v>
      </c>
      <c r="H36" s="9">
        <f t="shared" ref="H36:H43" si="20">G36/$C36</f>
        <v>0.46341463414634149</v>
      </c>
      <c r="I36" s="6">
        <v>22</v>
      </c>
      <c r="J36" s="9">
        <f t="shared" ref="J36:J43" si="21">I36/$C36</f>
        <v>0.53658536585365857</v>
      </c>
      <c r="K36" s="6">
        <v>0</v>
      </c>
      <c r="L36" s="9">
        <f t="shared" ref="L36:L43" si="22">K36/$C36</f>
        <v>0</v>
      </c>
      <c r="M36" s="10">
        <f t="shared" ref="M36:M43" si="23" xml:space="preserve"> (E36*5+G36*4+I36*3+K36*2)/C36</f>
        <v>3.4634146341463414</v>
      </c>
      <c r="N36" s="10">
        <v>24</v>
      </c>
      <c r="O36" s="11">
        <f>(C36-K36)/C36</f>
        <v>1</v>
      </c>
      <c r="P36" s="11">
        <f t="shared" ref="P36:P43" si="24">(E36+G36)/C36</f>
        <v>0.46341463414634149</v>
      </c>
      <c r="Q36" s="27"/>
    </row>
    <row r="37" spans="1:17" ht="18.75" x14ac:dyDescent="0.3">
      <c r="A37" s="4" t="s">
        <v>11</v>
      </c>
      <c r="B37" s="4">
        <v>65</v>
      </c>
      <c r="C37" s="6">
        <f t="shared" ref="C37:C42" si="25">E37+G37+I37+K37</f>
        <v>26</v>
      </c>
      <c r="D37" s="7">
        <f t="shared" si="18"/>
        <v>0.4</v>
      </c>
      <c r="E37" s="6">
        <v>0</v>
      </c>
      <c r="F37" s="8">
        <f t="shared" si="19"/>
        <v>0</v>
      </c>
      <c r="G37" s="6">
        <v>15</v>
      </c>
      <c r="H37" s="9">
        <f t="shared" si="20"/>
        <v>0.57692307692307687</v>
      </c>
      <c r="I37" s="6">
        <v>11</v>
      </c>
      <c r="J37" s="9">
        <f t="shared" si="21"/>
        <v>0.42307692307692307</v>
      </c>
      <c r="K37" s="6">
        <v>0</v>
      </c>
      <c r="L37" s="9">
        <f t="shared" si="22"/>
        <v>0</v>
      </c>
      <c r="M37" s="10">
        <f t="shared" si="23"/>
        <v>3.5769230769230771</v>
      </c>
      <c r="N37" s="10">
        <v>24</v>
      </c>
      <c r="O37" s="11">
        <f t="shared" ref="O37:O42" si="26">(C37-K37)/C37</f>
        <v>1</v>
      </c>
      <c r="P37" s="11">
        <f t="shared" si="24"/>
        <v>0.57692307692307687</v>
      </c>
    </row>
    <row r="38" spans="1:17" ht="18.75" x14ac:dyDescent="0.3">
      <c r="A38" s="4" t="s">
        <v>15</v>
      </c>
      <c r="B38" s="26">
        <v>42</v>
      </c>
      <c r="C38" s="6">
        <f t="shared" si="25"/>
        <v>23</v>
      </c>
      <c r="D38" s="23">
        <f t="shared" si="18"/>
        <v>0.54761904761904767</v>
      </c>
      <c r="E38" s="22">
        <v>0</v>
      </c>
      <c r="F38" s="8">
        <f t="shared" si="19"/>
        <v>0</v>
      </c>
      <c r="G38" s="22">
        <v>8</v>
      </c>
      <c r="H38" s="9">
        <f t="shared" si="20"/>
        <v>0.34782608695652173</v>
      </c>
      <c r="I38" s="22">
        <v>13</v>
      </c>
      <c r="J38" s="9">
        <f t="shared" si="21"/>
        <v>0.56521739130434778</v>
      </c>
      <c r="K38" s="22">
        <v>2</v>
      </c>
      <c r="L38" s="9">
        <f t="shared" si="22"/>
        <v>8.6956521739130432E-2</v>
      </c>
      <c r="M38" s="10">
        <f t="shared" si="23"/>
        <v>3.2608695652173911</v>
      </c>
      <c r="N38" s="24">
        <v>21</v>
      </c>
      <c r="O38" s="11">
        <f t="shared" si="26"/>
        <v>0.91304347826086951</v>
      </c>
      <c r="P38" s="11">
        <f t="shared" si="24"/>
        <v>0.34782608695652173</v>
      </c>
      <c r="Q38" s="34" t="s">
        <v>68</v>
      </c>
    </row>
    <row r="39" spans="1:17" ht="18.75" x14ac:dyDescent="0.3">
      <c r="A39" s="4" t="s">
        <v>16</v>
      </c>
      <c r="B39" s="25">
        <v>91</v>
      </c>
      <c r="C39" s="6">
        <f t="shared" si="25"/>
        <v>64</v>
      </c>
      <c r="D39" s="23">
        <f t="shared" si="18"/>
        <v>0.70329670329670335</v>
      </c>
      <c r="E39" s="22">
        <v>0</v>
      </c>
      <c r="F39" s="8">
        <f t="shared" si="19"/>
        <v>0</v>
      </c>
      <c r="G39" s="22">
        <v>23</v>
      </c>
      <c r="H39" s="9">
        <f t="shared" si="20"/>
        <v>0.359375</v>
      </c>
      <c r="I39" s="22">
        <v>41</v>
      </c>
      <c r="J39" s="9">
        <f t="shared" si="21"/>
        <v>0.640625</v>
      </c>
      <c r="K39" s="22">
        <v>0</v>
      </c>
      <c r="L39" s="9">
        <f t="shared" si="22"/>
        <v>0</v>
      </c>
      <c r="M39" s="10">
        <f t="shared" si="23"/>
        <v>3.359375</v>
      </c>
      <c r="N39" s="24">
        <v>23</v>
      </c>
      <c r="O39" s="11">
        <f t="shared" si="26"/>
        <v>1</v>
      </c>
      <c r="P39" s="11">
        <f t="shared" si="24"/>
        <v>0.359375</v>
      </c>
      <c r="Q39" s="27"/>
    </row>
    <row r="40" spans="1:17" ht="18.75" x14ac:dyDescent="0.3">
      <c r="A40" s="4" t="s">
        <v>12</v>
      </c>
      <c r="B40" s="25">
        <v>44</v>
      </c>
      <c r="C40" s="6">
        <f t="shared" si="25"/>
        <v>36</v>
      </c>
      <c r="D40" s="23">
        <f t="shared" si="18"/>
        <v>0.81818181818181823</v>
      </c>
      <c r="E40" s="22">
        <v>0</v>
      </c>
      <c r="F40" s="8">
        <f t="shared" si="19"/>
        <v>0</v>
      </c>
      <c r="G40" s="22">
        <v>9</v>
      </c>
      <c r="H40" s="9">
        <f t="shared" si="20"/>
        <v>0.25</v>
      </c>
      <c r="I40" s="22">
        <v>26</v>
      </c>
      <c r="J40" s="9">
        <f t="shared" si="21"/>
        <v>0.72222222222222221</v>
      </c>
      <c r="K40" s="22">
        <v>1</v>
      </c>
      <c r="L40" s="9">
        <f t="shared" si="22"/>
        <v>2.7777777777777776E-2</v>
      </c>
      <c r="M40" s="10">
        <f t="shared" si="23"/>
        <v>3.2222222222222223</v>
      </c>
      <c r="N40" s="24">
        <v>21</v>
      </c>
      <c r="O40" s="11">
        <f t="shared" si="26"/>
        <v>0.97222222222222221</v>
      </c>
      <c r="P40" s="11">
        <f t="shared" si="24"/>
        <v>0.25</v>
      </c>
      <c r="Q40" s="27" t="s">
        <v>65</v>
      </c>
    </row>
    <row r="41" spans="1:17" ht="18.75" x14ac:dyDescent="0.3">
      <c r="A41" s="4" t="s">
        <v>17</v>
      </c>
      <c r="B41" s="25">
        <v>17</v>
      </c>
      <c r="C41" s="6">
        <f t="shared" si="25"/>
        <v>9</v>
      </c>
      <c r="D41" s="23">
        <f t="shared" si="18"/>
        <v>0.52941176470588236</v>
      </c>
      <c r="E41" s="22">
        <v>0</v>
      </c>
      <c r="F41" s="8">
        <f t="shared" si="19"/>
        <v>0</v>
      </c>
      <c r="G41" s="22">
        <v>2</v>
      </c>
      <c r="H41" s="9">
        <f t="shared" si="20"/>
        <v>0.22222222222222221</v>
      </c>
      <c r="I41" s="22">
        <v>7</v>
      </c>
      <c r="J41" s="9">
        <f t="shared" si="21"/>
        <v>0.77777777777777779</v>
      </c>
      <c r="K41" s="22">
        <v>0</v>
      </c>
      <c r="L41" s="9">
        <f t="shared" si="22"/>
        <v>0</v>
      </c>
      <c r="M41" s="10">
        <f t="shared" si="23"/>
        <v>3.2222222222222223</v>
      </c>
      <c r="N41" s="24">
        <v>20</v>
      </c>
      <c r="O41" s="11">
        <f t="shared" si="26"/>
        <v>1</v>
      </c>
      <c r="P41" s="11">
        <f t="shared" si="24"/>
        <v>0.22222222222222221</v>
      </c>
      <c r="Q41" s="27"/>
    </row>
    <row r="42" spans="1:17" ht="18.75" x14ac:dyDescent="0.3">
      <c r="A42" s="4" t="s">
        <v>18</v>
      </c>
      <c r="B42" s="25">
        <v>37</v>
      </c>
      <c r="C42" s="6">
        <f t="shared" si="25"/>
        <v>24</v>
      </c>
      <c r="D42" s="23">
        <f t="shared" si="18"/>
        <v>0.64864864864864868</v>
      </c>
      <c r="E42" s="25">
        <v>0</v>
      </c>
      <c r="F42" s="8">
        <f t="shared" si="19"/>
        <v>0</v>
      </c>
      <c r="G42" s="25">
        <v>10</v>
      </c>
      <c r="H42" s="9">
        <f t="shared" si="20"/>
        <v>0.41666666666666669</v>
      </c>
      <c r="I42" s="25">
        <v>12</v>
      </c>
      <c r="J42" s="9">
        <f t="shared" si="21"/>
        <v>0.5</v>
      </c>
      <c r="K42" s="25">
        <v>2</v>
      </c>
      <c r="L42" s="9">
        <f t="shared" si="22"/>
        <v>8.3333333333333329E-2</v>
      </c>
      <c r="M42" s="10">
        <f t="shared" si="23"/>
        <v>3.3333333333333335</v>
      </c>
      <c r="N42" s="24">
        <v>22</v>
      </c>
      <c r="O42" s="11">
        <f t="shared" si="26"/>
        <v>0.91666666666666663</v>
      </c>
      <c r="P42" s="11">
        <f t="shared" si="24"/>
        <v>0.41666666666666669</v>
      </c>
      <c r="Q42" s="27" t="s">
        <v>69</v>
      </c>
    </row>
    <row r="43" spans="1:17" ht="18.75" x14ac:dyDescent="0.3">
      <c r="A43" s="12" t="s">
        <v>13</v>
      </c>
      <c r="B43" s="12">
        <f>SUM(B36:B42)</f>
        <v>352</v>
      </c>
      <c r="C43" s="13">
        <f>K43+I43+G43+E43</f>
        <v>223</v>
      </c>
      <c r="D43" s="14">
        <f>C43/B43</f>
        <v>0.63352272727272729</v>
      </c>
      <c r="E43" s="13">
        <f>SUM(E36:E42)</f>
        <v>0</v>
      </c>
      <c r="F43" s="15">
        <f>E43/C43</f>
        <v>0</v>
      </c>
      <c r="G43" s="13">
        <f>SUM(G36:G42)</f>
        <v>86</v>
      </c>
      <c r="H43" s="15">
        <f t="shared" si="20"/>
        <v>0.38565022421524664</v>
      </c>
      <c r="I43" s="13">
        <f>SUM(I36:I42)</f>
        <v>132</v>
      </c>
      <c r="J43" s="15">
        <f t="shared" si="21"/>
        <v>0.59192825112107628</v>
      </c>
      <c r="K43" s="13">
        <f>SUM(K36:K42)</f>
        <v>5</v>
      </c>
      <c r="L43" s="15">
        <f t="shared" si="22"/>
        <v>2.2421524663677129E-2</v>
      </c>
      <c r="M43" s="16">
        <f t="shared" si="23"/>
        <v>3.3632286995515694</v>
      </c>
      <c r="N43" s="16">
        <f>AVERAGE(N36:N42)</f>
        <v>22.142857142857142</v>
      </c>
      <c r="O43" s="14">
        <f>(C43-K43)/C43</f>
        <v>0.97757847533632292</v>
      </c>
      <c r="P43" s="14">
        <f t="shared" si="24"/>
        <v>0.38565022421524664</v>
      </c>
    </row>
    <row r="44" spans="1:17" ht="18.75" x14ac:dyDescent="0.3">
      <c r="A44" s="17" t="s">
        <v>14</v>
      </c>
      <c r="B44" s="17"/>
      <c r="C44" s="18"/>
      <c r="D44" s="19"/>
      <c r="E44" s="18"/>
      <c r="F44" s="20"/>
      <c r="G44" s="18"/>
      <c r="H44" s="20"/>
      <c r="I44" s="18"/>
      <c r="J44" s="20"/>
      <c r="K44" s="18"/>
      <c r="L44" s="20"/>
      <c r="M44" s="21"/>
      <c r="N44" s="21"/>
      <c r="O44" s="19"/>
      <c r="P44" s="19"/>
    </row>
    <row r="47" spans="1:17" ht="18.75" x14ac:dyDescent="0.3">
      <c r="A47" s="57" t="s">
        <v>20</v>
      </c>
      <c r="B47" s="57"/>
      <c r="C47" s="57"/>
      <c r="D47" s="1" t="s">
        <v>81</v>
      </c>
    </row>
    <row r="49" spans="1:16" ht="18.75" x14ac:dyDescent="0.25">
      <c r="A49" s="58" t="s">
        <v>1</v>
      </c>
      <c r="B49" s="59" t="s">
        <v>2</v>
      </c>
      <c r="C49" s="61" t="s">
        <v>3</v>
      </c>
      <c r="D49" s="61"/>
      <c r="E49" s="62">
        <v>5</v>
      </c>
      <c r="F49" s="63"/>
      <c r="G49" s="62">
        <v>4</v>
      </c>
      <c r="H49" s="63"/>
      <c r="I49" s="62">
        <v>3</v>
      </c>
      <c r="J49" s="63"/>
      <c r="K49" s="62">
        <v>2</v>
      </c>
      <c r="L49" s="63"/>
      <c r="M49" s="55" t="s">
        <v>4</v>
      </c>
      <c r="N49" s="55" t="s">
        <v>5</v>
      </c>
      <c r="O49" s="55" t="s">
        <v>6</v>
      </c>
      <c r="P49" s="55" t="s">
        <v>7</v>
      </c>
    </row>
    <row r="50" spans="1:16" ht="37.5" x14ac:dyDescent="0.25">
      <c r="A50" s="58"/>
      <c r="B50" s="60"/>
      <c r="C50" s="2" t="s">
        <v>8</v>
      </c>
      <c r="D50" s="2" t="s">
        <v>9</v>
      </c>
      <c r="E50" s="3" t="s">
        <v>8</v>
      </c>
      <c r="F50" s="3" t="s">
        <v>9</v>
      </c>
      <c r="G50" s="3" t="s">
        <v>8</v>
      </c>
      <c r="H50" s="3" t="s">
        <v>9</v>
      </c>
      <c r="I50" s="3" t="s">
        <v>8</v>
      </c>
      <c r="J50" s="3" t="s">
        <v>9</v>
      </c>
      <c r="K50" s="3" t="s">
        <v>8</v>
      </c>
      <c r="L50" s="3" t="s">
        <v>9</v>
      </c>
      <c r="M50" s="56"/>
      <c r="N50" s="56"/>
      <c r="O50" s="56"/>
      <c r="P50" s="56"/>
    </row>
    <row r="51" spans="1:16" ht="18.75" x14ac:dyDescent="0.3">
      <c r="A51" s="49" t="s">
        <v>10</v>
      </c>
      <c r="B51" s="49">
        <v>56</v>
      </c>
      <c r="C51" s="50">
        <f>E51+G51+I51+K51</f>
        <v>0</v>
      </c>
      <c r="D51" s="51">
        <f t="shared" ref="D51:D57" si="27">C51/B51</f>
        <v>0</v>
      </c>
      <c r="E51" s="50"/>
      <c r="F51" s="52" t="e">
        <f t="shared" ref="F51:F57" si="28">E51/$C51</f>
        <v>#DIV/0!</v>
      </c>
      <c r="G51" s="50"/>
      <c r="H51" s="52" t="e">
        <f t="shared" ref="H51:H59" si="29">G51/$C51</f>
        <v>#DIV/0!</v>
      </c>
      <c r="I51" s="50"/>
      <c r="J51" s="52" t="e">
        <f t="shared" ref="J51:J59" si="30">I51/$C51</f>
        <v>#DIV/0!</v>
      </c>
      <c r="K51" s="50"/>
      <c r="L51" s="52" t="e">
        <f t="shared" ref="L51:L58" si="31">K51/$C51</f>
        <v>#DIV/0!</v>
      </c>
      <c r="M51" s="53" t="e">
        <f t="shared" ref="M51:M58" si="32" xml:space="preserve"> (E51*5+G51*4+I51*3+K51*2)/C51</f>
        <v>#DIV/0!</v>
      </c>
      <c r="N51" s="53"/>
      <c r="O51" s="45" t="e">
        <f t="shared" ref="O51:O58" si="33">(C51-K51)/C51</f>
        <v>#DIV/0!</v>
      </c>
      <c r="P51" s="45" t="e">
        <f t="shared" ref="P51:P59" si="34">(E51+G51)/C51</f>
        <v>#DIV/0!</v>
      </c>
    </row>
    <row r="52" spans="1:16" ht="18.75" x14ac:dyDescent="0.3">
      <c r="A52" s="49" t="s">
        <v>11</v>
      </c>
      <c r="B52" s="49">
        <v>65</v>
      </c>
      <c r="C52" s="50">
        <f t="shared" ref="C52:C57" si="35">E52+G52+I52+K52</f>
        <v>0</v>
      </c>
      <c r="D52" s="51">
        <f t="shared" si="27"/>
        <v>0</v>
      </c>
      <c r="E52" s="50"/>
      <c r="F52" s="52" t="e">
        <f t="shared" si="28"/>
        <v>#DIV/0!</v>
      </c>
      <c r="G52" s="50"/>
      <c r="H52" s="52" t="e">
        <f t="shared" si="29"/>
        <v>#DIV/0!</v>
      </c>
      <c r="I52" s="50"/>
      <c r="J52" s="52" t="e">
        <f t="shared" si="30"/>
        <v>#DIV/0!</v>
      </c>
      <c r="K52" s="50"/>
      <c r="L52" s="52" t="e">
        <f t="shared" si="31"/>
        <v>#DIV/0!</v>
      </c>
      <c r="M52" s="53" t="e">
        <f t="shared" si="32"/>
        <v>#DIV/0!</v>
      </c>
      <c r="N52" s="53"/>
      <c r="O52" s="45" t="e">
        <f t="shared" si="33"/>
        <v>#DIV/0!</v>
      </c>
      <c r="P52" s="45" t="e">
        <f t="shared" si="34"/>
        <v>#DIV/0!</v>
      </c>
    </row>
    <row r="53" spans="1:16" ht="18.75" x14ac:dyDescent="0.3">
      <c r="A53" s="49" t="s">
        <v>15</v>
      </c>
      <c r="B53" s="54">
        <v>42</v>
      </c>
      <c r="C53" s="50">
        <f t="shared" si="35"/>
        <v>0</v>
      </c>
      <c r="D53" s="51">
        <f t="shared" si="27"/>
        <v>0</v>
      </c>
      <c r="E53" s="50"/>
      <c r="F53" s="52" t="e">
        <f t="shared" si="28"/>
        <v>#DIV/0!</v>
      </c>
      <c r="G53" s="50"/>
      <c r="H53" s="52" t="e">
        <f t="shared" si="29"/>
        <v>#DIV/0!</v>
      </c>
      <c r="I53" s="50"/>
      <c r="J53" s="52" t="e">
        <f t="shared" si="30"/>
        <v>#DIV/0!</v>
      </c>
      <c r="K53" s="50"/>
      <c r="L53" s="52" t="e">
        <f t="shared" si="31"/>
        <v>#DIV/0!</v>
      </c>
      <c r="M53" s="53" t="e">
        <f t="shared" si="32"/>
        <v>#DIV/0!</v>
      </c>
      <c r="N53" s="53"/>
      <c r="O53" s="45" t="e">
        <f t="shared" si="33"/>
        <v>#DIV/0!</v>
      </c>
      <c r="P53" s="45" t="e">
        <f t="shared" si="34"/>
        <v>#DIV/0!</v>
      </c>
    </row>
    <row r="54" spans="1:16" ht="18.75" x14ac:dyDescent="0.3">
      <c r="A54" s="49" t="s">
        <v>16</v>
      </c>
      <c r="B54" s="49">
        <v>91</v>
      </c>
      <c r="C54" s="50">
        <f t="shared" si="35"/>
        <v>0</v>
      </c>
      <c r="D54" s="51">
        <f t="shared" si="27"/>
        <v>0</v>
      </c>
      <c r="E54" s="50"/>
      <c r="F54" s="52" t="e">
        <f t="shared" si="28"/>
        <v>#DIV/0!</v>
      </c>
      <c r="G54" s="50"/>
      <c r="H54" s="52" t="e">
        <f t="shared" si="29"/>
        <v>#DIV/0!</v>
      </c>
      <c r="I54" s="50"/>
      <c r="J54" s="52" t="e">
        <f t="shared" si="30"/>
        <v>#DIV/0!</v>
      </c>
      <c r="K54" s="50"/>
      <c r="L54" s="52" t="e">
        <f t="shared" si="31"/>
        <v>#DIV/0!</v>
      </c>
      <c r="M54" s="53" t="e">
        <f t="shared" si="32"/>
        <v>#DIV/0!</v>
      </c>
      <c r="N54" s="53"/>
      <c r="O54" s="45" t="e">
        <f t="shared" si="33"/>
        <v>#DIV/0!</v>
      </c>
      <c r="P54" s="45" t="e">
        <f t="shared" si="34"/>
        <v>#DIV/0!</v>
      </c>
    </row>
    <row r="55" spans="1:16" ht="18.75" x14ac:dyDescent="0.3">
      <c r="A55" s="49" t="s">
        <v>12</v>
      </c>
      <c r="B55" s="49">
        <v>44</v>
      </c>
      <c r="C55" s="50">
        <f t="shared" si="35"/>
        <v>0</v>
      </c>
      <c r="D55" s="51">
        <f t="shared" si="27"/>
        <v>0</v>
      </c>
      <c r="E55" s="50"/>
      <c r="F55" s="52" t="e">
        <f t="shared" si="28"/>
        <v>#DIV/0!</v>
      </c>
      <c r="G55" s="50"/>
      <c r="H55" s="52" t="e">
        <f t="shared" si="29"/>
        <v>#DIV/0!</v>
      </c>
      <c r="I55" s="50"/>
      <c r="J55" s="52" t="e">
        <f t="shared" si="30"/>
        <v>#DIV/0!</v>
      </c>
      <c r="K55" s="50"/>
      <c r="L55" s="52" t="e">
        <f t="shared" si="31"/>
        <v>#DIV/0!</v>
      </c>
      <c r="M55" s="53" t="e">
        <f t="shared" si="32"/>
        <v>#DIV/0!</v>
      </c>
      <c r="N55" s="53"/>
      <c r="O55" s="45" t="e">
        <f t="shared" si="33"/>
        <v>#DIV/0!</v>
      </c>
      <c r="P55" s="45" t="e">
        <f t="shared" si="34"/>
        <v>#DIV/0!</v>
      </c>
    </row>
    <row r="56" spans="1:16" ht="18.75" x14ac:dyDescent="0.3">
      <c r="A56" s="49" t="s">
        <v>17</v>
      </c>
      <c r="B56" s="49">
        <v>17</v>
      </c>
      <c r="C56" s="50">
        <f t="shared" si="35"/>
        <v>0</v>
      </c>
      <c r="D56" s="51">
        <f t="shared" si="27"/>
        <v>0</v>
      </c>
      <c r="E56" s="50"/>
      <c r="F56" s="52" t="e">
        <f t="shared" si="28"/>
        <v>#DIV/0!</v>
      </c>
      <c r="G56" s="50"/>
      <c r="H56" s="52" t="e">
        <f t="shared" si="29"/>
        <v>#DIV/0!</v>
      </c>
      <c r="I56" s="50"/>
      <c r="J56" s="52" t="e">
        <f t="shared" si="30"/>
        <v>#DIV/0!</v>
      </c>
      <c r="K56" s="50"/>
      <c r="L56" s="52" t="e">
        <f t="shared" si="31"/>
        <v>#DIV/0!</v>
      </c>
      <c r="M56" s="53" t="e">
        <f t="shared" si="32"/>
        <v>#DIV/0!</v>
      </c>
      <c r="N56" s="53"/>
      <c r="O56" s="45" t="e">
        <f t="shared" si="33"/>
        <v>#DIV/0!</v>
      </c>
      <c r="P56" s="45" t="e">
        <f t="shared" si="34"/>
        <v>#DIV/0!</v>
      </c>
    </row>
    <row r="57" spans="1:16" ht="18.75" x14ac:dyDescent="0.3">
      <c r="A57" s="4" t="s">
        <v>18</v>
      </c>
      <c r="B57" s="25">
        <v>37</v>
      </c>
      <c r="C57" s="6">
        <f t="shared" si="35"/>
        <v>0</v>
      </c>
      <c r="D57" s="23">
        <f t="shared" si="27"/>
        <v>0</v>
      </c>
      <c r="E57" s="6"/>
      <c r="F57" s="8" t="e">
        <f t="shared" si="28"/>
        <v>#DIV/0!</v>
      </c>
      <c r="G57" s="25"/>
      <c r="H57" s="9" t="e">
        <f t="shared" si="29"/>
        <v>#DIV/0!</v>
      </c>
      <c r="I57" s="25"/>
      <c r="J57" s="9" t="e">
        <f t="shared" si="30"/>
        <v>#DIV/0!</v>
      </c>
      <c r="K57" s="6"/>
      <c r="L57" s="9" t="e">
        <f t="shared" si="31"/>
        <v>#DIV/0!</v>
      </c>
      <c r="M57" s="10" t="e">
        <f t="shared" si="32"/>
        <v>#DIV/0!</v>
      </c>
      <c r="N57" s="24"/>
      <c r="O57" s="11" t="e">
        <f t="shared" si="33"/>
        <v>#DIV/0!</v>
      </c>
      <c r="P57" s="11" t="e">
        <f t="shared" si="34"/>
        <v>#DIV/0!</v>
      </c>
    </row>
    <row r="58" spans="1:16" ht="18.75" x14ac:dyDescent="0.3">
      <c r="A58" s="12" t="s">
        <v>13</v>
      </c>
      <c r="B58" s="12">
        <f>SUM(B51:B57)</f>
        <v>352</v>
      </c>
      <c r="C58" s="13">
        <f>SUM(C51:C57)</f>
        <v>0</v>
      </c>
      <c r="D58" s="46">
        <f>C58/B58</f>
        <v>0</v>
      </c>
      <c r="E58" s="13">
        <f>SUM(E51:E57)</f>
        <v>0</v>
      </c>
      <c r="F58" s="47" t="e">
        <f>E58/C58</f>
        <v>#DIV/0!</v>
      </c>
      <c r="G58" s="13">
        <f>SUM(G51:G57)</f>
        <v>0</v>
      </c>
      <c r="H58" s="47" t="e">
        <f t="shared" si="29"/>
        <v>#DIV/0!</v>
      </c>
      <c r="I58" s="13">
        <f>SUM(I51:I57)</f>
        <v>0</v>
      </c>
      <c r="J58" s="47" t="e">
        <f t="shared" si="30"/>
        <v>#DIV/0!</v>
      </c>
      <c r="K58" s="13">
        <f>SUM(K51:K57)</f>
        <v>0</v>
      </c>
      <c r="L58" s="47" t="e">
        <f t="shared" si="31"/>
        <v>#DIV/0!</v>
      </c>
      <c r="M58" s="16" t="e">
        <f t="shared" si="32"/>
        <v>#DIV/0!</v>
      </c>
      <c r="N58" s="16" t="e">
        <f>AVERAGE(N51:N57)</f>
        <v>#DIV/0!</v>
      </c>
      <c r="O58" s="46" t="e">
        <f t="shared" si="33"/>
        <v>#DIV/0!</v>
      </c>
      <c r="P58" s="46" t="e">
        <f t="shared" si="34"/>
        <v>#DIV/0!</v>
      </c>
    </row>
    <row r="59" spans="1:16" ht="18.75" x14ac:dyDescent="0.3">
      <c r="A59" s="17" t="s">
        <v>14</v>
      </c>
      <c r="B59" s="17">
        <v>830</v>
      </c>
      <c r="C59" s="18">
        <v>815</v>
      </c>
      <c r="D59" s="48">
        <v>0.98199999999999998</v>
      </c>
      <c r="E59" s="18">
        <v>0</v>
      </c>
      <c r="F59" s="36">
        <f>E59/C59</f>
        <v>0</v>
      </c>
      <c r="G59" s="18">
        <v>94</v>
      </c>
      <c r="H59" s="36">
        <f t="shared" si="29"/>
        <v>0.11533742331288344</v>
      </c>
      <c r="I59" s="18">
        <v>576</v>
      </c>
      <c r="J59" s="36">
        <f t="shared" si="30"/>
        <v>0.70674846625766874</v>
      </c>
      <c r="K59" s="18">
        <v>145</v>
      </c>
      <c r="L59" s="36">
        <v>0.17799999999999999</v>
      </c>
      <c r="M59" s="21">
        <v>2.9</v>
      </c>
      <c r="N59" s="21">
        <v>18.8</v>
      </c>
      <c r="O59" s="48">
        <v>0.82199999999999995</v>
      </c>
      <c r="P59" s="48">
        <f t="shared" si="34"/>
        <v>0.11533742331288344</v>
      </c>
    </row>
    <row r="63" spans="1:16" ht="18.75" x14ac:dyDescent="0.3">
      <c r="A63" s="57" t="s">
        <v>20</v>
      </c>
      <c r="B63" s="57"/>
      <c r="C63" s="57"/>
      <c r="D63" s="1" t="s">
        <v>77</v>
      </c>
    </row>
    <row r="65" spans="1:17" ht="18.75" customHeight="1" x14ac:dyDescent="0.25">
      <c r="A65" s="58" t="s">
        <v>1</v>
      </c>
      <c r="B65" s="59" t="s">
        <v>2</v>
      </c>
      <c r="C65" s="61" t="s">
        <v>3</v>
      </c>
      <c r="D65" s="61"/>
      <c r="E65" s="62">
        <v>5</v>
      </c>
      <c r="F65" s="63"/>
      <c r="G65" s="62">
        <v>4</v>
      </c>
      <c r="H65" s="63"/>
      <c r="I65" s="62">
        <v>3</v>
      </c>
      <c r="J65" s="63"/>
      <c r="K65" s="62">
        <v>2</v>
      </c>
      <c r="L65" s="63"/>
      <c r="M65" s="55" t="s">
        <v>4</v>
      </c>
      <c r="N65" s="55" t="s">
        <v>5</v>
      </c>
      <c r="O65" s="55" t="s">
        <v>6</v>
      </c>
      <c r="P65" s="55" t="s">
        <v>7</v>
      </c>
    </row>
    <row r="66" spans="1:17" ht="37.5" x14ac:dyDescent="0.25">
      <c r="A66" s="58"/>
      <c r="B66" s="60"/>
      <c r="C66" s="2" t="s">
        <v>8</v>
      </c>
      <c r="D66" s="2" t="s">
        <v>9</v>
      </c>
      <c r="E66" s="3" t="s">
        <v>8</v>
      </c>
      <c r="F66" s="3" t="s">
        <v>9</v>
      </c>
      <c r="G66" s="3" t="s">
        <v>8</v>
      </c>
      <c r="H66" s="3" t="s">
        <v>9</v>
      </c>
      <c r="I66" s="3" t="s">
        <v>8</v>
      </c>
      <c r="J66" s="3" t="s">
        <v>9</v>
      </c>
      <c r="K66" s="3" t="s">
        <v>8</v>
      </c>
      <c r="L66" s="3" t="s">
        <v>9</v>
      </c>
      <c r="M66" s="56"/>
      <c r="N66" s="56"/>
      <c r="O66" s="56"/>
      <c r="P66" s="56"/>
    </row>
    <row r="67" spans="1:17" ht="18.75" x14ac:dyDescent="0.3">
      <c r="A67" s="4" t="s">
        <v>10</v>
      </c>
      <c r="B67" s="5">
        <v>56</v>
      </c>
      <c r="C67" s="6">
        <f>E67+G67+I67+K67</f>
        <v>41</v>
      </c>
      <c r="D67" s="7">
        <f t="shared" ref="D67:D73" si="36">C67/B67</f>
        <v>0.7321428571428571</v>
      </c>
      <c r="E67" s="6">
        <v>0</v>
      </c>
      <c r="F67" s="8">
        <f t="shared" ref="F67:F73" si="37">E67/$C67</f>
        <v>0</v>
      </c>
      <c r="G67" s="6">
        <v>19</v>
      </c>
      <c r="H67" s="9">
        <f t="shared" ref="H67:H74" si="38">G67/$C67</f>
        <v>0.46341463414634149</v>
      </c>
      <c r="I67" s="6">
        <v>22</v>
      </c>
      <c r="J67" s="9">
        <f t="shared" ref="J67:J74" si="39">I67/$C67</f>
        <v>0.53658536585365857</v>
      </c>
      <c r="K67" s="6">
        <v>0</v>
      </c>
      <c r="L67" s="9">
        <f t="shared" ref="L67:L74" si="40">K67/$C67</f>
        <v>0</v>
      </c>
      <c r="M67" s="10">
        <f t="shared" ref="M67:M74" si="41" xml:space="preserve"> (E67*5+G67*4+I67*3+K67*2)/C67</f>
        <v>3.4634146341463414</v>
      </c>
      <c r="N67" s="10">
        <v>24</v>
      </c>
      <c r="O67" s="11">
        <f>(C67-K67)/C67</f>
        <v>1</v>
      </c>
      <c r="P67" s="11">
        <f t="shared" ref="P67:P74" si="42">(E67+G67)/C67</f>
        <v>0.46341463414634149</v>
      </c>
      <c r="Q67" s="27"/>
    </row>
    <row r="68" spans="1:17" ht="18.75" x14ac:dyDescent="0.3">
      <c r="A68" s="4" t="s">
        <v>11</v>
      </c>
      <c r="B68" s="4">
        <v>65</v>
      </c>
      <c r="C68" s="6">
        <f t="shared" ref="C68:C73" si="43">E68+G68+I68+K68</f>
        <v>26</v>
      </c>
      <c r="D68" s="7">
        <f t="shared" si="36"/>
        <v>0.4</v>
      </c>
      <c r="E68" s="6">
        <v>0</v>
      </c>
      <c r="F68" s="8">
        <f t="shared" si="37"/>
        <v>0</v>
      </c>
      <c r="G68" s="6">
        <v>15</v>
      </c>
      <c r="H68" s="9">
        <f t="shared" si="38"/>
        <v>0.57692307692307687</v>
      </c>
      <c r="I68" s="6">
        <v>11</v>
      </c>
      <c r="J68" s="9">
        <f t="shared" si="39"/>
        <v>0.42307692307692307</v>
      </c>
      <c r="K68" s="6">
        <v>0</v>
      </c>
      <c r="L68" s="9">
        <f t="shared" si="40"/>
        <v>0</v>
      </c>
      <c r="M68" s="10">
        <f t="shared" si="41"/>
        <v>3.5769230769230771</v>
      </c>
      <c r="N68" s="10">
        <v>24</v>
      </c>
      <c r="O68" s="11">
        <f t="shared" ref="O68:O73" si="44">(C68-K68)/C68</f>
        <v>1</v>
      </c>
      <c r="P68" s="11">
        <f t="shared" si="42"/>
        <v>0.57692307692307687</v>
      </c>
    </row>
    <row r="69" spans="1:17" ht="18.75" x14ac:dyDescent="0.3">
      <c r="A69" s="4" t="s">
        <v>15</v>
      </c>
      <c r="B69" s="26">
        <v>42</v>
      </c>
      <c r="C69" s="6">
        <f t="shared" si="43"/>
        <v>23</v>
      </c>
      <c r="D69" s="23">
        <f t="shared" si="36"/>
        <v>0.54761904761904767</v>
      </c>
      <c r="E69" s="22">
        <v>0</v>
      </c>
      <c r="F69" s="8">
        <f t="shared" si="37"/>
        <v>0</v>
      </c>
      <c r="G69" s="22">
        <v>8</v>
      </c>
      <c r="H69" s="9">
        <f t="shared" si="38"/>
        <v>0.34782608695652173</v>
      </c>
      <c r="I69" s="22">
        <v>13</v>
      </c>
      <c r="J69" s="9">
        <f t="shared" si="39"/>
        <v>0.56521739130434778</v>
      </c>
      <c r="K69" s="22">
        <v>2</v>
      </c>
      <c r="L69" s="9">
        <f t="shared" si="40"/>
        <v>8.6956521739130432E-2</v>
      </c>
      <c r="M69" s="10">
        <f t="shared" si="41"/>
        <v>3.2608695652173911</v>
      </c>
      <c r="N69" s="24">
        <v>21</v>
      </c>
      <c r="O69" s="11">
        <f t="shared" si="44"/>
        <v>0.91304347826086951</v>
      </c>
      <c r="P69" s="11">
        <f t="shared" si="42"/>
        <v>0.34782608695652173</v>
      </c>
      <c r="Q69" s="34" t="s">
        <v>68</v>
      </c>
    </row>
    <row r="70" spans="1:17" ht="18.75" x14ac:dyDescent="0.3">
      <c r="A70" s="4" t="s">
        <v>16</v>
      </c>
      <c r="B70" s="25">
        <v>91</v>
      </c>
      <c r="C70" s="6">
        <f t="shared" si="43"/>
        <v>64</v>
      </c>
      <c r="D70" s="23">
        <f t="shared" si="36"/>
        <v>0.70329670329670335</v>
      </c>
      <c r="E70" s="22">
        <v>0</v>
      </c>
      <c r="F70" s="8">
        <f t="shared" si="37"/>
        <v>0</v>
      </c>
      <c r="G70" s="22">
        <v>23</v>
      </c>
      <c r="H70" s="9">
        <f t="shared" si="38"/>
        <v>0.359375</v>
      </c>
      <c r="I70" s="22">
        <v>41</v>
      </c>
      <c r="J70" s="9">
        <f t="shared" si="39"/>
        <v>0.640625</v>
      </c>
      <c r="K70" s="22">
        <v>0</v>
      </c>
      <c r="L70" s="9">
        <f t="shared" si="40"/>
        <v>0</v>
      </c>
      <c r="M70" s="10">
        <f t="shared" si="41"/>
        <v>3.359375</v>
      </c>
      <c r="N70" s="24">
        <v>23</v>
      </c>
      <c r="O70" s="11">
        <f t="shared" si="44"/>
        <v>1</v>
      </c>
      <c r="P70" s="11">
        <f t="shared" si="42"/>
        <v>0.359375</v>
      </c>
      <c r="Q70" s="27"/>
    </row>
    <row r="71" spans="1:17" ht="18.75" x14ac:dyDescent="0.3">
      <c r="A71" s="4" t="s">
        <v>12</v>
      </c>
      <c r="B71" s="25">
        <v>44</v>
      </c>
      <c r="C71" s="6">
        <f t="shared" si="43"/>
        <v>36</v>
      </c>
      <c r="D71" s="23">
        <f t="shared" si="36"/>
        <v>0.81818181818181823</v>
      </c>
      <c r="E71" s="22">
        <v>0</v>
      </c>
      <c r="F71" s="8">
        <f t="shared" si="37"/>
        <v>0</v>
      </c>
      <c r="G71" s="22">
        <v>9</v>
      </c>
      <c r="H71" s="9">
        <f t="shared" si="38"/>
        <v>0.25</v>
      </c>
      <c r="I71" s="22">
        <v>26</v>
      </c>
      <c r="J71" s="9">
        <f t="shared" si="39"/>
        <v>0.72222222222222221</v>
      </c>
      <c r="K71" s="22">
        <v>1</v>
      </c>
      <c r="L71" s="9">
        <f t="shared" si="40"/>
        <v>2.7777777777777776E-2</v>
      </c>
      <c r="M71" s="10">
        <f t="shared" si="41"/>
        <v>3.2222222222222223</v>
      </c>
      <c r="N71" s="24">
        <v>21</v>
      </c>
      <c r="O71" s="11">
        <f t="shared" si="44"/>
        <v>0.97222222222222221</v>
      </c>
      <c r="P71" s="11">
        <f t="shared" si="42"/>
        <v>0.25</v>
      </c>
      <c r="Q71" s="27" t="s">
        <v>65</v>
      </c>
    </row>
    <row r="72" spans="1:17" ht="18.75" x14ac:dyDescent="0.3">
      <c r="A72" s="4" t="s">
        <v>17</v>
      </c>
      <c r="B72" s="25">
        <v>17</v>
      </c>
      <c r="C72" s="6">
        <f t="shared" si="43"/>
        <v>9</v>
      </c>
      <c r="D72" s="23">
        <f t="shared" si="36"/>
        <v>0.52941176470588236</v>
      </c>
      <c r="E72" s="22">
        <v>0</v>
      </c>
      <c r="F72" s="8">
        <f t="shared" si="37"/>
        <v>0</v>
      </c>
      <c r="G72" s="22">
        <v>2</v>
      </c>
      <c r="H72" s="9">
        <f t="shared" si="38"/>
        <v>0.22222222222222221</v>
      </c>
      <c r="I72" s="22">
        <v>7</v>
      </c>
      <c r="J72" s="9">
        <f t="shared" si="39"/>
        <v>0.77777777777777779</v>
      </c>
      <c r="K72" s="22">
        <v>0</v>
      </c>
      <c r="L72" s="9">
        <f t="shared" si="40"/>
        <v>0</v>
      </c>
      <c r="M72" s="10">
        <f t="shared" si="41"/>
        <v>3.2222222222222223</v>
      </c>
      <c r="N72" s="24">
        <v>20</v>
      </c>
      <c r="O72" s="11">
        <f t="shared" si="44"/>
        <v>1</v>
      </c>
      <c r="P72" s="11">
        <f t="shared" si="42"/>
        <v>0.22222222222222221</v>
      </c>
      <c r="Q72" s="27"/>
    </row>
    <row r="73" spans="1:17" ht="18.75" x14ac:dyDescent="0.3">
      <c r="A73" s="4" t="s">
        <v>18</v>
      </c>
      <c r="B73" s="25">
        <v>37</v>
      </c>
      <c r="C73" s="6">
        <f t="shared" si="43"/>
        <v>24</v>
      </c>
      <c r="D73" s="23">
        <f t="shared" si="36"/>
        <v>0.64864864864864868</v>
      </c>
      <c r="E73" s="25">
        <v>0</v>
      </c>
      <c r="F73" s="8">
        <f t="shared" si="37"/>
        <v>0</v>
      </c>
      <c r="G73" s="25">
        <v>10</v>
      </c>
      <c r="H73" s="9">
        <f t="shared" si="38"/>
        <v>0.41666666666666669</v>
      </c>
      <c r="I73" s="25">
        <v>12</v>
      </c>
      <c r="J73" s="9">
        <f t="shared" si="39"/>
        <v>0.5</v>
      </c>
      <c r="K73" s="25">
        <v>2</v>
      </c>
      <c r="L73" s="9">
        <f t="shared" si="40"/>
        <v>8.3333333333333329E-2</v>
      </c>
      <c r="M73" s="10">
        <f t="shared" si="41"/>
        <v>3.3333333333333335</v>
      </c>
      <c r="N73" s="24">
        <v>22</v>
      </c>
      <c r="O73" s="11">
        <f t="shared" si="44"/>
        <v>0.91666666666666663</v>
      </c>
      <c r="P73" s="11">
        <f t="shared" si="42"/>
        <v>0.41666666666666669</v>
      </c>
      <c r="Q73" s="27" t="s">
        <v>69</v>
      </c>
    </row>
    <row r="74" spans="1:17" ht="18.75" x14ac:dyDescent="0.3">
      <c r="A74" s="12" t="s">
        <v>13</v>
      </c>
      <c r="B74" s="12">
        <f>SUM(B67:B73)</f>
        <v>352</v>
      </c>
      <c r="C74" s="13">
        <f>K74+I74+G74+E74</f>
        <v>223</v>
      </c>
      <c r="D74" s="14">
        <f>C74/B74</f>
        <v>0.63352272727272729</v>
      </c>
      <c r="E74" s="13">
        <f>SUM(E67:E73)</f>
        <v>0</v>
      </c>
      <c r="F74" s="15">
        <f>E74/C74</f>
        <v>0</v>
      </c>
      <c r="G74" s="13">
        <f>SUM(G67:G73)</f>
        <v>86</v>
      </c>
      <c r="H74" s="15">
        <f t="shared" si="38"/>
        <v>0.38565022421524664</v>
      </c>
      <c r="I74" s="13">
        <f>SUM(I67:I73)</f>
        <v>132</v>
      </c>
      <c r="J74" s="15">
        <f t="shared" si="39"/>
        <v>0.59192825112107628</v>
      </c>
      <c r="K74" s="13">
        <f>SUM(K67:K73)</f>
        <v>5</v>
      </c>
      <c r="L74" s="15">
        <f t="shared" si="40"/>
        <v>2.2421524663677129E-2</v>
      </c>
      <c r="M74" s="16">
        <f t="shared" si="41"/>
        <v>3.3632286995515694</v>
      </c>
      <c r="N74" s="16">
        <f>AVERAGE(N67:N73)</f>
        <v>22.142857142857142</v>
      </c>
      <c r="O74" s="14">
        <f>(C74-K74)/C74</f>
        <v>0.97757847533632292</v>
      </c>
      <c r="P74" s="14">
        <f t="shared" si="42"/>
        <v>0.38565022421524664</v>
      </c>
    </row>
    <row r="75" spans="1:17" ht="18.75" x14ac:dyDescent="0.3">
      <c r="A75" s="17" t="s">
        <v>14</v>
      </c>
      <c r="B75" s="17"/>
      <c r="C75" s="18"/>
      <c r="D75" s="19"/>
      <c r="E75" s="18"/>
      <c r="F75" s="20"/>
      <c r="G75" s="18"/>
      <c r="H75" s="20"/>
      <c r="I75" s="18"/>
      <c r="J75" s="20"/>
      <c r="K75" s="18"/>
      <c r="L75" s="20"/>
      <c r="M75" s="21"/>
      <c r="N75" s="21"/>
      <c r="O75" s="19"/>
      <c r="P75" s="19"/>
    </row>
  </sheetData>
  <mergeCells count="60">
    <mergeCell ref="O18:O19"/>
    <mergeCell ref="P18:P19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8:H18"/>
    <mergeCell ref="I18:J18"/>
    <mergeCell ref="K18:L18"/>
    <mergeCell ref="M18:M19"/>
    <mergeCell ref="N18:N19"/>
    <mergeCell ref="A16:C16"/>
    <mergeCell ref="A18:A19"/>
    <mergeCell ref="B18:B19"/>
    <mergeCell ref="C18:D18"/>
    <mergeCell ref="E18:F18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49:L49"/>
    <mergeCell ref="M49:M50"/>
    <mergeCell ref="N49:N50"/>
    <mergeCell ref="A47:C47"/>
    <mergeCell ref="A49:A50"/>
    <mergeCell ref="B49:B50"/>
    <mergeCell ref="C49:D49"/>
    <mergeCell ref="E49:F49"/>
    <mergeCell ref="O49:O50"/>
    <mergeCell ref="P49:P50"/>
    <mergeCell ref="A63:C63"/>
    <mergeCell ref="A65:A66"/>
    <mergeCell ref="B65:B66"/>
    <mergeCell ref="C65:D65"/>
    <mergeCell ref="E65:F65"/>
    <mergeCell ref="G65:H65"/>
    <mergeCell ref="I65:J65"/>
    <mergeCell ref="K65:L65"/>
    <mergeCell ref="M65:M66"/>
    <mergeCell ref="N65:N66"/>
    <mergeCell ref="O65:O66"/>
    <mergeCell ref="P65:P66"/>
    <mergeCell ref="G49:H49"/>
    <mergeCell ref="I49:J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3"/>
  <sheetViews>
    <sheetView workbookViewId="0">
      <selection activeCell="O12" sqref="O12"/>
    </sheetView>
  </sheetViews>
  <sheetFormatPr defaultRowHeight="15" x14ac:dyDescent="0.25"/>
  <cols>
    <col min="1" max="1" width="15.85546875" customWidth="1"/>
    <col min="2" max="2" width="10.28515625" customWidth="1"/>
    <col min="4" max="4" width="11.28515625" customWidth="1"/>
    <col min="6" max="6" width="10.28515625" bestFit="1" customWidth="1"/>
    <col min="8" max="8" width="10.28515625" bestFit="1" customWidth="1"/>
    <col min="10" max="10" width="10.28515625" bestFit="1" customWidth="1"/>
    <col min="15" max="15" width="12.140625" customWidth="1"/>
    <col min="16" max="16" width="10.28515625" bestFit="1" customWidth="1"/>
  </cols>
  <sheetData>
    <row r="1" spans="1:16" ht="18.75" x14ac:dyDescent="0.3">
      <c r="A1" s="57" t="s">
        <v>34</v>
      </c>
      <c r="B1" s="57"/>
      <c r="C1" s="57"/>
      <c r="D1" s="1">
        <v>43620</v>
      </c>
    </row>
    <row r="3" spans="1:16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6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6" ht="18.75" x14ac:dyDescent="0.3">
      <c r="A5" s="4" t="s">
        <v>10</v>
      </c>
      <c r="B5" s="5">
        <v>56</v>
      </c>
      <c r="C5" s="6">
        <f>E5+G5+I5+K5</f>
        <v>12</v>
      </c>
      <c r="D5" s="7">
        <f t="shared" ref="D5:D11" si="0">C5/B5</f>
        <v>0.21428571428571427</v>
      </c>
      <c r="E5" s="6">
        <v>9</v>
      </c>
      <c r="F5" s="8">
        <f t="shared" ref="F5:F11" si="1">E5/$C5</f>
        <v>0.75</v>
      </c>
      <c r="G5" s="6">
        <v>3</v>
      </c>
      <c r="H5" s="9">
        <f t="shared" ref="H5:H13" si="2">G5/$C5</f>
        <v>0.25</v>
      </c>
      <c r="I5" s="6">
        <v>0</v>
      </c>
      <c r="J5" s="9">
        <f t="shared" ref="J5:J13" si="3">I5/$C5</f>
        <v>0</v>
      </c>
      <c r="K5" s="6">
        <v>0</v>
      </c>
      <c r="L5" s="9">
        <f t="shared" ref="L5:L12" si="4">K5/$C5</f>
        <v>0</v>
      </c>
      <c r="M5" s="10">
        <f t="shared" ref="M5:M12" si="5" xml:space="preserve"> (E5*5+G5*4+I5*3+K5*2)/C5</f>
        <v>4.75</v>
      </c>
      <c r="N5" s="10">
        <v>29</v>
      </c>
      <c r="O5" s="11">
        <f t="shared" ref="O5:O12" si="6">(C5-K5)/C5</f>
        <v>1</v>
      </c>
      <c r="P5" s="11">
        <f t="shared" ref="P5:P13" si="7">(E5+G5)/C5</f>
        <v>1</v>
      </c>
    </row>
    <row r="6" spans="1:16" ht="18.75" x14ac:dyDescent="0.3">
      <c r="A6" s="4" t="s">
        <v>11</v>
      </c>
      <c r="B6" s="4">
        <v>65</v>
      </c>
      <c r="C6" s="6">
        <f t="shared" ref="C6:C11" si="8">E6+G6+I6+K6</f>
        <v>26</v>
      </c>
      <c r="D6" s="7">
        <f t="shared" si="0"/>
        <v>0.4</v>
      </c>
      <c r="E6" s="6">
        <v>11</v>
      </c>
      <c r="F6" s="8">
        <f t="shared" si="1"/>
        <v>0.42307692307692307</v>
      </c>
      <c r="G6" s="6">
        <v>12</v>
      </c>
      <c r="H6" s="9">
        <f t="shared" si="2"/>
        <v>0.46153846153846156</v>
      </c>
      <c r="I6" s="6">
        <v>3</v>
      </c>
      <c r="J6" s="9">
        <f t="shared" si="3"/>
        <v>0.11538461538461539</v>
      </c>
      <c r="K6" s="6">
        <v>0</v>
      </c>
      <c r="L6" s="9">
        <f t="shared" si="4"/>
        <v>0</v>
      </c>
      <c r="M6" s="10">
        <f t="shared" si="5"/>
        <v>4.3076923076923075</v>
      </c>
      <c r="N6" s="10">
        <v>24</v>
      </c>
      <c r="O6" s="11">
        <f t="shared" si="6"/>
        <v>1</v>
      </c>
      <c r="P6" s="11">
        <f t="shared" si="7"/>
        <v>0.88461538461538458</v>
      </c>
    </row>
    <row r="7" spans="1:16" ht="18.75" x14ac:dyDescent="0.3">
      <c r="A7" s="4" t="s">
        <v>15</v>
      </c>
      <c r="B7" s="26">
        <v>42</v>
      </c>
      <c r="C7" s="6">
        <f t="shared" si="8"/>
        <v>6</v>
      </c>
      <c r="D7" s="23">
        <f t="shared" si="0"/>
        <v>0.14285714285714285</v>
      </c>
      <c r="E7" s="22">
        <v>3</v>
      </c>
      <c r="F7" s="8">
        <f t="shared" si="1"/>
        <v>0.5</v>
      </c>
      <c r="G7" s="22">
        <v>0</v>
      </c>
      <c r="H7" s="9">
        <f t="shared" si="2"/>
        <v>0</v>
      </c>
      <c r="I7" s="22">
        <v>3</v>
      </c>
      <c r="J7" s="9">
        <f t="shared" si="3"/>
        <v>0.5</v>
      </c>
      <c r="K7" s="22">
        <v>0</v>
      </c>
      <c r="L7" s="9">
        <f t="shared" si="4"/>
        <v>0</v>
      </c>
      <c r="M7" s="10">
        <f t="shared" si="5"/>
        <v>4</v>
      </c>
      <c r="N7" s="24">
        <v>20</v>
      </c>
      <c r="O7" s="11">
        <f t="shared" si="6"/>
        <v>1</v>
      </c>
      <c r="P7" s="11">
        <f t="shared" si="7"/>
        <v>0.5</v>
      </c>
    </row>
    <row r="8" spans="1:16" ht="18.75" x14ac:dyDescent="0.3">
      <c r="A8" s="4" t="s">
        <v>16</v>
      </c>
      <c r="B8" s="25">
        <v>91</v>
      </c>
      <c r="C8" s="6">
        <f t="shared" si="8"/>
        <v>8</v>
      </c>
      <c r="D8" s="23">
        <f t="shared" si="0"/>
        <v>8.7912087912087919E-2</v>
      </c>
      <c r="E8" s="22">
        <v>3</v>
      </c>
      <c r="F8" s="8">
        <f t="shared" si="1"/>
        <v>0.375</v>
      </c>
      <c r="G8" s="22">
        <v>2</v>
      </c>
      <c r="H8" s="9">
        <f t="shared" si="2"/>
        <v>0.25</v>
      </c>
      <c r="I8" s="22">
        <v>3</v>
      </c>
      <c r="J8" s="9">
        <f t="shared" si="3"/>
        <v>0.375</v>
      </c>
      <c r="K8" s="22">
        <v>0</v>
      </c>
      <c r="L8" s="9">
        <f t="shared" si="4"/>
        <v>0</v>
      </c>
      <c r="M8" s="10">
        <f t="shared" si="5"/>
        <v>4</v>
      </c>
      <c r="N8" s="24">
        <v>22</v>
      </c>
      <c r="O8" s="11">
        <f t="shared" si="6"/>
        <v>1</v>
      </c>
      <c r="P8" s="11">
        <f t="shared" si="7"/>
        <v>0.625</v>
      </c>
    </row>
    <row r="9" spans="1:16" ht="18.75" x14ac:dyDescent="0.3">
      <c r="A9" s="4" t="s">
        <v>12</v>
      </c>
      <c r="B9" s="28">
        <v>44</v>
      </c>
      <c r="C9" s="29">
        <f t="shared" si="8"/>
        <v>0</v>
      </c>
      <c r="D9" s="30">
        <f t="shared" si="0"/>
        <v>0</v>
      </c>
      <c r="E9" s="29"/>
      <c r="F9" s="31" t="e">
        <f t="shared" si="1"/>
        <v>#DIV/0!</v>
      </c>
      <c r="G9" s="29"/>
      <c r="H9" s="31" t="e">
        <f t="shared" si="2"/>
        <v>#DIV/0!</v>
      </c>
      <c r="I9" s="29"/>
      <c r="J9" s="31" t="e">
        <f t="shared" si="3"/>
        <v>#DIV/0!</v>
      </c>
      <c r="K9" s="29"/>
      <c r="L9" s="31" t="e">
        <f t="shared" si="4"/>
        <v>#DIV/0!</v>
      </c>
      <c r="M9" s="32" t="e">
        <f t="shared" si="5"/>
        <v>#DIV/0!</v>
      </c>
      <c r="N9" s="32"/>
      <c r="O9" s="33" t="e">
        <f t="shared" si="6"/>
        <v>#DIV/0!</v>
      </c>
      <c r="P9" s="33" t="e">
        <f t="shared" si="7"/>
        <v>#DIV/0!</v>
      </c>
    </row>
    <row r="10" spans="1:16" ht="18.75" x14ac:dyDescent="0.3">
      <c r="A10" s="4" t="s">
        <v>17</v>
      </c>
      <c r="B10" s="28">
        <v>17</v>
      </c>
      <c r="C10" s="29">
        <f t="shared" si="8"/>
        <v>0</v>
      </c>
      <c r="D10" s="30">
        <f t="shared" si="0"/>
        <v>0</v>
      </c>
      <c r="E10" s="29"/>
      <c r="F10" s="31" t="e">
        <f t="shared" si="1"/>
        <v>#DIV/0!</v>
      </c>
      <c r="G10" s="29"/>
      <c r="H10" s="31" t="e">
        <f t="shared" si="2"/>
        <v>#DIV/0!</v>
      </c>
      <c r="I10" s="29"/>
      <c r="J10" s="31" t="e">
        <f t="shared" si="3"/>
        <v>#DIV/0!</v>
      </c>
      <c r="K10" s="29"/>
      <c r="L10" s="31" t="e">
        <f t="shared" si="4"/>
        <v>#DIV/0!</v>
      </c>
      <c r="M10" s="32" t="e">
        <f t="shared" si="5"/>
        <v>#DIV/0!</v>
      </c>
      <c r="N10" s="32"/>
      <c r="O10" s="33" t="e">
        <f t="shared" si="6"/>
        <v>#DIV/0!</v>
      </c>
      <c r="P10" s="33" t="e">
        <f t="shared" si="7"/>
        <v>#DIV/0!</v>
      </c>
    </row>
    <row r="11" spans="1:16" ht="18.75" x14ac:dyDescent="0.3">
      <c r="A11" s="4" t="s">
        <v>18</v>
      </c>
      <c r="B11" s="25">
        <v>37</v>
      </c>
      <c r="C11" s="6">
        <f t="shared" si="8"/>
        <v>2</v>
      </c>
      <c r="D11" s="23">
        <f t="shared" si="0"/>
        <v>5.4054054054054057E-2</v>
      </c>
      <c r="E11" s="25">
        <v>0</v>
      </c>
      <c r="F11" s="8">
        <f t="shared" si="1"/>
        <v>0</v>
      </c>
      <c r="G11" s="25">
        <v>1</v>
      </c>
      <c r="H11" s="9">
        <f t="shared" si="2"/>
        <v>0.5</v>
      </c>
      <c r="I11" s="25">
        <v>1</v>
      </c>
      <c r="J11" s="9">
        <f t="shared" si="3"/>
        <v>0.5</v>
      </c>
      <c r="K11" s="25">
        <v>0</v>
      </c>
      <c r="L11" s="9">
        <f t="shared" si="4"/>
        <v>0</v>
      </c>
      <c r="M11" s="10">
        <f t="shared" si="5"/>
        <v>3.5</v>
      </c>
      <c r="N11" s="24">
        <v>20</v>
      </c>
      <c r="O11" s="11">
        <f t="shared" si="6"/>
        <v>1</v>
      </c>
      <c r="P11" s="11">
        <f t="shared" si="7"/>
        <v>0.5</v>
      </c>
    </row>
    <row r="12" spans="1:16" ht="18.75" x14ac:dyDescent="0.3">
      <c r="A12" s="12" t="s">
        <v>13</v>
      </c>
      <c r="B12" s="12">
        <f>SUM(B5:B11)</f>
        <v>352</v>
      </c>
      <c r="C12" s="13">
        <f>SUM(C5:C11)</f>
        <v>54</v>
      </c>
      <c r="D12" s="46">
        <f>C12/B12</f>
        <v>0.15340909090909091</v>
      </c>
      <c r="E12" s="13">
        <f>SUM(E5:E11)</f>
        <v>26</v>
      </c>
      <c r="F12" s="47">
        <f>E12/C12</f>
        <v>0.48148148148148145</v>
      </c>
      <c r="G12" s="13">
        <f>SUM(G5:G11)</f>
        <v>18</v>
      </c>
      <c r="H12" s="47">
        <f t="shared" si="2"/>
        <v>0.33333333333333331</v>
      </c>
      <c r="I12" s="13">
        <f>SUM(I5:I11)</f>
        <v>10</v>
      </c>
      <c r="J12" s="47">
        <f t="shared" si="3"/>
        <v>0.18518518518518517</v>
      </c>
      <c r="K12" s="13">
        <f>SUM(K5:K11)</f>
        <v>0</v>
      </c>
      <c r="L12" s="47">
        <f t="shared" si="4"/>
        <v>0</v>
      </c>
      <c r="M12" s="16">
        <f t="shared" si="5"/>
        <v>4.2962962962962967</v>
      </c>
      <c r="N12" s="16">
        <f>AVERAGE(N5:N11)</f>
        <v>23</v>
      </c>
      <c r="O12" s="46">
        <f t="shared" si="6"/>
        <v>1</v>
      </c>
      <c r="P12" s="46">
        <f t="shared" si="7"/>
        <v>0.81481481481481477</v>
      </c>
    </row>
    <row r="13" spans="1:16" ht="18.75" x14ac:dyDescent="0.3">
      <c r="A13" s="17" t="s">
        <v>14</v>
      </c>
      <c r="B13" s="17">
        <v>2792</v>
      </c>
      <c r="C13" s="18">
        <v>2781</v>
      </c>
      <c r="D13" s="48">
        <v>0.996</v>
      </c>
      <c r="E13" s="18">
        <v>669</v>
      </c>
      <c r="F13" s="36">
        <f>E13/C13</f>
        <v>0.24056094929881339</v>
      </c>
      <c r="G13" s="18">
        <v>1124</v>
      </c>
      <c r="H13" s="36">
        <f t="shared" si="2"/>
        <v>0.40417116145271487</v>
      </c>
      <c r="I13" s="18">
        <v>806</v>
      </c>
      <c r="J13" s="36">
        <f t="shared" si="3"/>
        <v>0.28982380438691119</v>
      </c>
      <c r="K13" s="18">
        <v>181</v>
      </c>
      <c r="L13" s="36">
        <v>6.5000000000000002E-2</v>
      </c>
      <c r="M13" s="21">
        <v>3.8</v>
      </c>
      <c r="N13" s="21">
        <v>20.399999999999999</v>
      </c>
      <c r="O13" s="48">
        <v>0.93400000000000005</v>
      </c>
      <c r="P13" s="48">
        <f t="shared" si="7"/>
        <v>0.64473211075152825</v>
      </c>
    </row>
  </sheetData>
  <mergeCells count="12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7"/>
  <sheetViews>
    <sheetView topLeftCell="A58" zoomScaleNormal="100" workbookViewId="0">
      <selection activeCell="K20" sqref="K20"/>
    </sheetView>
  </sheetViews>
  <sheetFormatPr defaultRowHeight="15" x14ac:dyDescent="0.25"/>
  <cols>
    <col min="1" max="1" width="14.28515625" customWidth="1"/>
    <col min="2" max="3" width="9.28515625" bestFit="1" customWidth="1"/>
    <col min="4" max="4" width="12.140625" customWidth="1"/>
    <col min="5" max="5" width="9.28515625" bestFit="1" customWidth="1"/>
    <col min="6" max="6" width="10.85546875" bestFit="1" customWidth="1"/>
    <col min="7" max="7" width="9.28515625" bestFit="1" customWidth="1"/>
    <col min="8" max="8" width="10.85546875" bestFit="1" customWidth="1"/>
    <col min="9" max="9" width="9.28515625" bestFit="1" customWidth="1"/>
    <col min="10" max="10" width="10.85546875" bestFit="1" customWidth="1"/>
    <col min="11" max="11" width="9.28515625" bestFit="1" customWidth="1"/>
    <col min="12" max="13" width="10.85546875" bestFit="1" customWidth="1"/>
    <col min="14" max="14" width="9.28515625" bestFit="1" customWidth="1"/>
    <col min="15" max="15" width="13.42578125" customWidth="1"/>
    <col min="16" max="16" width="12.7109375" customWidth="1"/>
  </cols>
  <sheetData>
    <row r="1" spans="1:17" ht="18.75" x14ac:dyDescent="0.3">
      <c r="A1" s="57" t="s">
        <v>35</v>
      </c>
      <c r="B1" s="57"/>
      <c r="C1" s="57"/>
      <c r="D1" s="1">
        <v>43620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10</v>
      </c>
      <c r="D5" s="7">
        <f t="shared" ref="D5:D11" si="0">C5/B5</f>
        <v>0.17857142857142858</v>
      </c>
      <c r="E5" s="6">
        <v>3</v>
      </c>
      <c r="F5" s="8">
        <f t="shared" ref="F5:F11" si="1">E5/$C5</f>
        <v>0.3</v>
      </c>
      <c r="G5" s="6">
        <v>4</v>
      </c>
      <c r="H5" s="9">
        <f t="shared" ref="H5:H13" si="2">G5/$C5</f>
        <v>0.4</v>
      </c>
      <c r="I5" s="6">
        <v>3</v>
      </c>
      <c r="J5" s="9">
        <f t="shared" ref="J5:J13" si="3">I5/$C5</f>
        <v>0.3</v>
      </c>
      <c r="K5" s="6">
        <v>0</v>
      </c>
      <c r="L5" s="9">
        <f t="shared" ref="L5:L12" si="4">K5/$C5</f>
        <v>0</v>
      </c>
      <c r="M5" s="10">
        <f t="shared" ref="M5:M12" si="5" xml:space="preserve"> (E5*5+G5*4+I5*3+K5*2)/C5</f>
        <v>4</v>
      </c>
      <c r="N5" s="10">
        <v>14</v>
      </c>
      <c r="O5" s="11">
        <f t="shared" ref="O5:O12" si="6">(C5-K5)/C5</f>
        <v>1</v>
      </c>
      <c r="P5" s="11">
        <f t="shared" ref="P5:P13" si="7">(E5+G5)/C5</f>
        <v>0.7</v>
      </c>
    </row>
    <row r="6" spans="1:17" ht="18.75" x14ac:dyDescent="0.3">
      <c r="A6" s="4" t="s">
        <v>11</v>
      </c>
      <c r="B6" s="4">
        <v>65</v>
      </c>
      <c r="C6" s="6">
        <f t="shared" ref="C6:C11" si="8">E6+G6+I6+K6</f>
        <v>30</v>
      </c>
      <c r="D6" s="7">
        <f t="shared" si="0"/>
        <v>0.46153846153846156</v>
      </c>
      <c r="E6" s="6">
        <v>4</v>
      </c>
      <c r="F6" s="8">
        <f t="shared" si="1"/>
        <v>0.13333333333333333</v>
      </c>
      <c r="G6" s="6">
        <v>23</v>
      </c>
      <c r="H6" s="9">
        <f t="shared" si="2"/>
        <v>0.76666666666666672</v>
      </c>
      <c r="I6" s="6">
        <v>3</v>
      </c>
      <c r="J6" s="9">
        <f t="shared" si="3"/>
        <v>0.1</v>
      </c>
      <c r="K6" s="6">
        <v>0</v>
      </c>
      <c r="L6" s="9">
        <f t="shared" si="4"/>
        <v>0</v>
      </c>
      <c r="M6" s="10">
        <f t="shared" si="5"/>
        <v>4.0333333333333332</v>
      </c>
      <c r="N6" s="10">
        <v>14</v>
      </c>
      <c r="O6" s="11">
        <f t="shared" si="6"/>
        <v>1</v>
      </c>
      <c r="P6" s="11">
        <f t="shared" si="7"/>
        <v>0.9</v>
      </c>
    </row>
    <row r="7" spans="1:17" ht="18.75" x14ac:dyDescent="0.3">
      <c r="A7" s="4" t="s">
        <v>15</v>
      </c>
      <c r="B7" s="26">
        <v>42</v>
      </c>
      <c r="C7" s="6">
        <f t="shared" si="8"/>
        <v>9</v>
      </c>
      <c r="D7" s="23">
        <f t="shared" si="0"/>
        <v>0.21428571428571427</v>
      </c>
      <c r="E7" s="22">
        <v>1</v>
      </c>
      <c r="F7" s="8">
        <f t="shared" si="1"/>
        <v>0.1111111111111111</v>
      </c>
      <c r="G7" s="22">
        <v>6</v>
      </c>
      <c r="H7" s="9">
        <f t="shared" si="2"/>
        <v>0.66666666666666663</v>
      </c>
      <c r="I7" s="22">
        <v>1</v>
      </c>
      <c r="J7" s="9">
        <f t="shared" si="3"/>
        <v>0.1111111111111111</v>
      </c>
      <c r="K7" s="22">
        <v>1</v>
      </c>
      <c r="L7" s="9">
        <f t="shared" si="4"/>
        <v>0.1111111111111111</v>
      </c>
      <c r="M7" s="10">
        <f t="shared" si="5"/>
        <v>3.7777777777777777</v>
      </c>
      <c r="N7" s="24">
        <v>13</v>
      </c>
      <c r="O7" s="11">
        <f t="shared" si="6"/>
        <v>0.88888888888888884</v>
      </c>
      <c r="P7" s="11">
        <f t="shared" si="7"/>
        <v>0.77777777777777779</v>
      </c>
      <c r="Q7" t="s">
        <v>36</v>
      </c>
    </row>
    <row r="8" spans="1:17" ht="18.75" x14ac:dyDescent="0.3">
      <c r="A8" s="4" t="s">
        <v>16</v>
      </c>
      <c r="B8" s="25">
        <v>91</v>
      </c>
      <c r="C8" s="6">
        <f t="shared" si="8"/>
        <v>41</v>
      </c>
      <c r="D8" s="23">
        <f t="shared" si="0"/>
        <v>0.45054945054945056</v>
      </c>
      <c r="E8" s="22">
        <v>9</v>
      </c>
      <c r="F8" s="8">
        <f t="shared" si="1"/>
        <v>0.21951219512195122</v>
      </c>
      <c r="G8" s="22">
        <v>21</v>
      </c>
      <c r="H8" s="9">
        <f t="shared" si="2"/>
        <v>0.51219512195121952</v>
      </c>
      <c r="I8" s="22">
        <v>10</v>
      </c>
      <c r="J8" s="9">
        <f t="shared" si="3"/>
        <v>0.24390243902439024</v>
      </c>
      <c r="K8" s="22">
        <v>1</v>
      </c>
      <c r="L8" s="9">
        <f t="shared" si="4"/>
        <v>2.4390243902439025E-2</v>
      </c>
      <c r="M8" s="10">
        <f t="shared" si="5"/>
        <v>3.9268292682926829</v>
      </c>
      <c r="N8" s="24">
        <v>14</v>
      </c>
      <c r="O8" s="11">
        <f t="shared" si="6"/>
        <v>0.97560975609756095</v>
      </c>
      <c r="P8" s="11">
        <f t="shared" si="7"/>
        <v>0.73170731707317072</v>
      </c>
      <c r="Q8" t="s">
        <v>37</v>
      </c>
    </row>
    <row r="9" spans="1:17" ht="18.75" x14ac:dyDescent="0.3">
      <c r="A9" s="4" t="s">
        <v>12</v>
      </c>
      <c r="B9" s="25">
        <v>44</v>
      </c>
      <c r="C9" s="6">
        <f t="shared" si="8"/>
        <v>33</v>
      </c>
      <c r="D9" s="23">
        <f t="shared" si="0"/>
        <v>0.75</v>
      </c>
      <c r="E9" s="22">
        <v>2</v>
      </c>
      <c r="F9" s="8">
        <f t="shared" si="1"/>
        <v>6.0606060606060608E-2</v>
      </c>
      <c r="G9" s="22">
        <v>9</v>
      </c>
      <c r="H9" s="9">
        <f t="shared" si="2"/>
        <v>0.27272727272727271</v>
      </c>
      <c r="I9" s="22">
        <v>19</v>
      </c>
      <c r="J9" s="9">
        <f t="shared" si="3"/>
        <v>0.5757575757575758</v>
      </c>
      <c r="K9" s="22">
        <v>3</v>
      </c>
      <c r="L9" s="9">
        <f t="shared" si="4"/>
        <v>9.0909090909090912E-2</v>
      </c>
      <c r="M9" s="10">
        <f t="shared" si="5"/>
        <v>3.3030303030303032</v>
      </c>
      <c r="N9" s="24">
        <v>10</v>
      </c>
      <c r="O9" s="11">
        <f t="shared" si="6"/>
        <v>0.90909090909090906</v>
      </c>
      <c r="P9" s="11">
        <f t="shared" si="7"/>
        <v>0.33333333333333331</v>
      </c>
      <c r="Q9" t="s">
        <v>38</v>
      </c>
    </row>
    <row r="10" spans="1:17" ht="18.75" x14ac:dyDescent="0.3">
      <c r="A10" s="4" t="s">
        <v>17</v>
      </c>
      <c r="B10" s="25">
        <v>17</v>
      </c>
      <c r="C10" s="6">
        <f t="shared" si="8"/>
        <v>10</v>
      </c>
      <c r="D10" s="23">
        <f t="shared" si="0"/>
        <v>0.58823529411764708</v>
      </c>
      <c r="E10" s="22">
        <v>0</v>
      </c>
      <c r="F10" s="8">
        <f t="shared" si="1"/>
        <v>0</v>
      </c>
      <c r="G10" s="22">
        <v>3</v>
      </c>
      <c r="H10" s="9">
        <f t="shared" si="2"/>
        <v>0.3</v>
      </c>
      <c r="I10" s="22">
        <v>5</v>
      </c>
      <c r="J10" s="9">
        <f t="shared" si="3"/>
        <v>0.5</v>
      </c>
      <c r="K10" s="22">
        <v>2</v>
      </c>
      <c r="L10" s="9">
        <f t="shared" si="4"/>
        <v>0.2</v>
      </c>
      <c r="M10" s="10">
        <f t="shared" si="5"/>
        <v>3.1</v>
      </c>
      <c r="N10" s="24">
        <v>9</v>
      </c>
      <c r="O10" s="11">
        <f t="shared" si="6"/>
        <v>0.8</v>
      </c>
      <c r="P10" s="11">
        <f t="shared" si="7"/>
        <v>0.3</v>
      </c>
      <c r="Q10" t="s">
        <v>39</v>
      </c>
    </row>
    <row r="11" spans="1:17" ht="18.75" x14ac:dyDescent="0.3">
      <c r="A11" s="4" t="s">
        <v>18</v>
      </c>
      <c r="B11" s="25">
        <v>37</v>
      </c>
      <c r="C11" s="6">
        <f t="shared" si="8"/>
        <v>16</v>
      </c>
      <c r="D11" s="23">
        <f t="shared" si="0"/>
        <v>0.43243243243243246</v>
      </c>
      <c r="E11" s="25">
        <v>1</v>
      </c>
      <c r="F11" s="8">
        <f t="shared" si="1"/>
        <v>6.25E-2</v>
      </c>
      <c r="G11" s="25">
        <v>3</v>
      </c>
      <c r="H11" s="9">
        <f t="shared" si="2"/>
        <v>0.1875</v>
      </c>
      <c r="I11" s="25">
        <v>8</v>
      </c>
      <c r="J11" s="9">
        <f t="shared" si="3"/>
        <v>0.5</v>
      </c>
      <c r="K11" s="25">
        <v>4</v>
      </c>
      <c r="L11" s="9">
        <f t="shared" si="4"/>
        <v>0.25</v>
      </c>
      <c r="M11" s="10">
        <f t="shared" si="5"/>
        <v>3.0625</v>
      </c>
      <c r="N11" s="24">
        <v>8</v>
      </c>
      <c r="O11" s="11">
        <f t="shared" si="6"/>
        <v>0.75</v>
      </c>
      <c r="P11" s="11">
        <f t="shared" si="7"/>
        <v>0.25</v>
      </c>
      <c r="Q11" t="s">
        <v>40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149</v>
      </c>
      <c r="D12" s="46">
        <f>C12/B12</f>
        <v>0.42329545454545453</v>
      </c>
      <c r="E12" s="13">
        <f>SUM(E5:E11)</f>
        <v>20</v>
      </c>
      <c r="F12" s="47">
        <f>E12/C12</f>
        <v>0.13422818791946309</v>
      </c>
      <c r="G12" s="13">
        <f>SUM(G5:G11)</f>
        <v>69</v>
      </c>
      <c r="H12" s="47">
        <f t="shared" si="2"/>
        <v>0.46308724832214765</v>
      </c>
      <c r="I12" s="13">
        <f>SUM(I5:I11)</f>
        <v>49</v>
      </c>
      <c r="J12" s="47">
        <f t="shared" si="3"/>
        <v>0.32885906040268459</v>
      </c>
      <c r="K12" s="13">
        <f>SUM(K5:K11)</f>
        <v>11</v>
      </c>
      <c r="L12" s="47">
        <f t="shared" si="4"/>
        <v>7.3825503355704702E-2</v>
      </c>
      <c r="M12" s="16">
        <f t="shared" si="5"/>
        <v>3.6577181208053693</v>
      </c>
      <c r="N12" s="16">
        <f>AVERAGE(N5:N11)</f>
        <v>11.714285714285714</v>
      </c>
      <c r="O12" s="46">
        <f t="shared" si="6"/>
        <v>0.9261744966442953</v>
      </c>
      <c r="P12" s="46">
        <f t="shared" si="7"/>
        <v>0.59731543624161076</v>
      </c>
    </row>
    <row r="13" spans="1:17" ht="18.75" x14ac:dyDescent="0.3">
      <c r="A13" s="17" t="s">
        <v>14</v>
      </c>
      <c r="B13" s="17">
        <v>7163</v>
      </c>
      <c r="C13" s="18">
        <v>7111</v>
      </c>
      <c r="D13" s="48">
        <v>0.99299999999999999</v>
      </c>
      <c r="E13" s="18">
        <v>1159</v>
      </c>
      <c r="F13" s="36">
        <f>E13/C13</f>
        <v>0.1629869216706511</v>
      </c>
      <c r="G13" s="18">
        <v>2653</v>
      </c>
      <c r="H13" s="36">
        <f t="shared" si="2"/>
        <v>0.3730839544367881</v>
      </c>
      <c r="I13" s="18">
        <v>2635</v>
      </c>
      <c r="J13" s="36">
        <f t="shared" si="3"/>
        <v>0.37055266488538885</v>
      </c>
      <c r="K13" s="18">
        <v>664</v>
      </c>
      <c r="L13" s="36">
        <v>9.3399999999999997E-2</v>
      </c>
      <c r="M13" s="21">
        <v>3.6</v>
      </c>
      <c r="N13" s="21">
        <v>11.9</v>
      </c>
      <c r="O13" s="48">
        <v>0.90600000000000003</v>
      </c>
      <c r="P13" s="48">
        <f t="shared" si="7"/>
        <v>0.5360708761074392</v>
      </c>
    </row>
    <row r="17" spans="1:16" ht="18.75" x14ac:dyDescent="0.3">
      <c r="A17" s="57" t="s">
        <v>35</v>
      </c>
      <c r="B17" s="57"/>
      <c r="C17" s="57"/>
      <c r="D17" s="1">
        <v>43627</v>
      </c>
    </row>
    <row r="19" spans="1:16" ht="18.75" x14ac:dyDescent="0.25">
      <c r="A19" s="58" t="s">
        <v>1</v>
      </c>
      <c r="B19" s="59" t="s">
        <v>2</v>
      </c>
      <c r="C19" s="61" t="s">
        <v>3</v>
      </c>
      <c r="D19" s="61"/>
      <c r="E19" s="62">
        <v>5</v>
      </c>
      <c r="F19" s="63"/>
      <c r="G19" s="62">
        <v>4</v>
      </c>
      <c r="H19" s="63"/>
      <c r="I19" s="62">
        <v>3</v>
      </c>
      <c r="J19" s="63"/>
      <c r="K19" s="62">
        <v>2</v>
      </c>
      <c r="L19" s="63"/>
      <c r="M19" s="55" t="s">
        <v>4</v>
      </c>
      <c r="N19" s="55" t="s">
        <v>5</v>
      </c>
      <c r="O19" s="55" t="s">
        <v>6</v>
      </c>
      <c r="P19" s="55" t="s">
        <v>7</v>
      </c>
    </row>
    <row r="20" spans="1:16" ht="37.5" x14ac:dyDescent="0.25">
      <c r="A20" s="58"/>
      <c r="B20" s="60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6"/>
      <c r="N20" s="56"/>
      <c r="O20" s="56"/>
      <c r="P20" s="56"/>
    </row>
    <row r="21" spans="1:16" ht="18.75" x14ac:dyDescent="0.3">
      <c r="A21" s="4" t="s">
        <v>10</v>
      </c>
      <c r="B21" s="5">
        <v>56</v>
      </c>
      <c r="C21" s="6">
        <f>E21+G21+I21+K21</f>
        <v>1</v>
      </c>
      <c r="D21" s="7">
        <f t="shared" ref="D21:D27" si="9">C21/B21</f>
        <v>1.7857142857142856E-2</v>
      </c>
      <c r="E21" s="6">
        <v>1</v>
      </c>
      <c r="F21" s="8">
        <f t="shared" ref="F21:F27" si="10">E21/$C21</f>
        <v>1</v>
      </c>
      <c r="G21" s="6">
        <v>0</v>
      </c>
      <c r="H21" s="9">
        <f t="shared" ref="H21:H29" si="11">G21/$C21</f>
        <v>0</v>
      </c>
      <c r="I21" s="6">
        <v>0</v>
      </c>
      <c r="J21" s="9">
        <f t="shared" ref="J21:J29" si="12">I21/$C21</f>
        <v>0</v>
      </c>
      <c r="K21" s="6">
        <v>0</v>
      </c>
      <c r="L21" s="9">
        <f t="shared" ref="L21:L28" si="13">K21/$C21</f>
        <v>0</v>
      </c>
      <c r="M21" s="10">
        <f t="shared" ref="M21:M28" si="14" xml:space="preserve"> (E21*5+G21*4+I21*3+K21*2)/C21</f>
        <v>5</v>
      </c>
      <c r="N21" s="10">
        <v>19</v>
      </c>
      <c r="O21" s="11">
        <f t="shared" ref="O21:O28" si="15">(C21-K21)/C21</f>
        <v>1</v>
      </c>
      <c r="P21" s="11">
        <f t="shared" ref="P21:P29" si="16">(E21+G21)/C21</f>
        <v>1</v>
      </c>
    </row>
    <row r="22" spans="1:16" ht="18.75" x14ac:dyDescent="0.3">
      <c r="A22" s="4" t="s">
        <v>11</v>
      </c>
      <c r="B22" s="4">
        <v>65</v>
      </c>
      <c r="C22" s="6">
        <f t="shared" ref="C22:C27" si="17">E22+G22+I22+K22</f>
        <v>16</v>
      </c>
      <c r="D22" s="7">
        <f t="shared" si="9"/>
        <v>0.24615384615384617</v>
      </c>
      <c r="E22" s="6">
        <v>12</v>
      </c>
      <c r="F22" s="8">
        <f t="shared" si="10"/>
        <v>0.75</v>
      </c>
      <c r="G22" s="6">
        <v>4</v>
      </c>
      <c r="H22" s="9">
        <f t="shared" si="11"/>
        <v>0.25</v>
      </c>
      <c r="I22" s="6">
        <v>0</v>
      </c>
      <c r="J22" s="9">
        <f t="shared" si="12"/>
        <v>0</v>
      </c>
      <c r="K22" s="6">
        <v>0</v>
      </c>
      <c r="L22" s="9">
        <f t="shared" si="13"/>
        <v>0</v>
      </c>
      <c r="M22" s="10">
        <f t="shared" si="14"/>
        <v>4.75</v>
      </c>
      <c r="N22" s="10">
        <v>19</v>
      </c>
      <c r="O22" s="11">
        <f t="shared" si="15"/>
        <v>1</v>
      </c>
      <c r="P22" s="11">
        <f t="shared" si="16"/>
        <v>1</v>
      </c>
    </row>
    <row r="23" spans="1:16" ht="18.75" x14ac:dyDescent="0.3">
      <c r="A23" s="4" t="s">
        <v>15</v>
      </c>
      <c r="B23" s="26">
        <v>42</v>
      </c>
      <c r="C23" s="29">
        <f t="shared" si="17"/>
        <v>0</v>
      </c>
      <c r="D23" s="30">
        <f t="shared" si="9"/>
        <v>0</v>
      </c>
      <c r="E23" s="29"/>
      <c r="F23" s="31" t="e">
        <f t="shared" si="10"/>
        <v>#DIV/0!</v>
      </c>
      <c r="G23" s="29"/>
      <c r="H23" s="31" t="e">
        <f t="shared" si="11"/>
        <v>#DIV/0!</v>
      </c>
      <c r="I23" s="29"/>
      <c r="J23" s="31" t="e">
        <f t="shared" si="12"/>
        <v>#DIV/0!</v>
      </c>
      <c r="K23" s="29"/>
      <c r="L23" s="31" t="e">
        <f t="shared" si="13"/>
        <v>#DIV/0!</v>
      </c>
      <c r="M23" s="32" t="e">
        <f t="shared" si="14"/>
        <v>#DIV/0!</v>
      </c>
      <c r="N23" s="32"/>
      <c r="O23" s="33" t="e">
        <f t="shared" si="15"/>
        <v>#DIV/0!</v>
      </c>
      <c r="P23" s="33" t="e">
        <f t="shared" si="16"/>
        <v>#DIV/0!</v>
      </c>
    </row>
    <row r="24" spans="1:16" ht="18.75" x14ac:dyDescent="0.3">
      <c r="A24" s="4" t="s">
        <v>16</v>
      </c>
      <c r="B24" s="25">
        <v>91</v>
      </c>
      <c r="C24" s="29">
        <f t="shared" si="17"/>
        <v>0</v>
      </c>
      <c r="D24" s="30">
        <f t="shared" si="9"/>
        <v>0</v>
      </c>
      <c r="E24" s="29"/>
      <c r="F24" s="31" t="e">
        <f t="shared" si="10"/>
        <v>#DIV/0!</v>
      </c>
      <c r="G24" s="29"/>
      <c r="H24" s="31" t="e">
        <f t="shared" si="11"/>
        <v>#DIV/0!</v>
      </c>
      <c r="I24" s="29"/>
      <c r="J24" s="31" t="e">
        <f t="shared" si="12"/>
        <v>#DIV/0!</v>
      </c>
      <c r="K24" s="29"/>
      <c r="L24" s="31" t="e">
        <f t="shared" si="13"/>
        <v>#DIV/0!</v>
      </c>
      <c r="M24" s="32" t="e">
        <f t="shared" si="14"/>
        <v>#DIV/0!</v>
      </c>
      <c r="N24" s="32"/>
      <c r="O24" s="33" t="e">
        <f t="shared" si="15"/>
        <v>#DIV/0!</v>
      </c>
      <c r="P24" s="33" t="e">
        <f t="shared" si="16"/>
        <v>#DIV/0!</v>
      </c>
    </row>
    <row r="25" spans="1:16" ht="18.75" x14ac:dyDescent="0.3">
      <c r="A25" s="4" t="s">
        <v>12</v>
      </c>
      <c r="B25" s="25">
        <v>44</v>
      </c>
      <c r="C25" s="29">
        <f t="shared" si="17"/>
        <v>0</v>
      </c>
      <c r="D25" s="30">
        <f t="shared" si="9"/>
        <v>0</v>
      </c>
      <c r="E25" s="29"/>
      <c r="F25" s="31" t="e">
        <f t="shared" si="10"/>
        <v>#DIV/0!</v>
      </c>
      <c r="G25" s="29"/>
      <c r="H25" s="31" t="e">
        <f t="shared" si="11"/>
        <v>#DIV/0!</v>
      </c>
      <c r="I25" s="29"/>
      <c r="J25" s="31" t="e">
        <f t="shared" si="12"/>
        <v>#DIV/0!</v>
      </c>
      <c r="K25" s="29"/>
      <c r="L25" s="31" t="e">
        <f t="shared" si="13"/>
        <v>#DIV/0!</v>
      </c>
      <c r="M25" s="32" t="e">
        <f t="shared" si="14"/>
        <v>#DIV/0!</v>
      </c>
      <c r="N25" s="32"/>
      <c r="O25" s="33" t="e">
        <f t="shared" si="15"/>
        <v>#DIV/0!</v>
      </c>
      <c r="P25" s="33" t="e">
        <f t="shared" si="16"/>
        <v>#DIV/0!</v>
      </c>
    </row>
    <row r="26" spans="1:16" ht="18.75" x14ac:dyDescent="0.3">
      <c r="A26" s="4" t="s">
        <v>17</v>
      </c>
      <c r="B26" s="25">
        <v>17</v>
      </c>
      <c r="C26" s="29">
        <f t="shared" si="17"/>
        <v>0</v>
      </c>
      <c r="D26" s="30">
        <f t="shared" si="9"/>
        <v>0</v>
      </c>
      <c r="E26" s="29"/>
      <c r="F26" s="31" t="e">
        <f t="shared" si="10"/>
        <v>#DIV/0!</v>
      </c>
      <c r="G26" s="29"/>
      <c r="H26" s="31" t="e">
        <f t="shared" si="11"/>
        <v>#DIV/0!</v>
      </c>
      <c r="I26" s="29"/>
      <c r="J26" s="31" t="e">
        <f t="shared" si="12"/>
        <v>#DIV/0!</v>
      </c>
      <c r="K26" s="29"/>
      <c r="L26" s="31" t="e">
        <f t="shared" si="13"/>
        <v>#DIV/0!</v>
      </c>
      <c r="M26" s="32" t="e">
        <f t="shared" si="14"/>
        <v>#DIV/0!</v>
      </c>
      <c r="N26" s="32"/>
      <c r="O26" s="33" t="e">
        <f t="shared" si="15"/>
        <v>#DIV/0!</v>
      </c>
      <c r="P26" s="33" t="e">
        <f t="shared" si="16"/>
        <v>#DIV/0!</v>
      </c>
    </row>
    <row r="27" spans="1:16" ht="18.75" x14ac:dyDescent="0.3">
      <c r="A27" s="4" t="s">
        <v>18</v>
      </c>
      <c r="B27" s="25">
        <v>37</v>
      </c>
      <c r="C27" s="29">
        <f t="shared" si="17"/>
        <v>0</v>
      </c>
      <c r="D27" s="30">
        <f t="shared" si="9"/>
        <v>0</v>
      </c>
      <c r="E27" s="28"/>
      <c r="F27" s="31" t="e">
        <f t="shared" si="10"/>
        <v>#DIV/0!</v>
      </c>
      <c r="G27" s="28"/>
      <c r="H27" s="31" t="e">
        <f t="shared" si="11"/>
        <v>#DIV/0!</v>
      </c>
      <c r="I27" s="28"/>
      <c r="J27" s="31" t="e">
        <f t="shared" si="12"/>
        <v>#DIV/0!</v>
      </c>
      <c r="K27" s="28"/>
      <c r="L27" s="31" t="e">
        <f t="shared" si="13"/>
        <v>#DIV/0!</v>
      </c>
      <c r="M27" s="32" t="e">
        <f t="shared" si="14"/>
        <v>#DIV/0!</v>
      </c>
      <c r="N27" s="32"/>
      <c r="O27" s="33" t="e">
        <f t="shared" si="15"/>
        <v>#DIV/0!</v>
      </c>
      <c r="P27" s="33" t="e">
        <f t="shared" si="16"/>
        <v>#DIV/0!</v>
      </c>
    </row>
    <row r="28" spans="1:16" ht="18.75" x14ac:dyDescent="0.3">
      <c r="A28" s="12" t="s">
        <v>13</v>
      </c>
      <c r="B28" s="12">
        <f>SUM(B21:B27)</f>
        <v>352</v>
      </c>
      <c r="C28" s="13">
        <f>SUM(C21:C27)</f>
        <v>17</v>
      </c>
      <c r="D28" s="46">
        <f>C28/B28</f>
        <v>4.8295454545454544E-2</v>
      </c>
      <c r="E28" s="13">
        <f>SUM(E21:E27)</f>
        <v>13</v>
      </c>
      <c r="F28" s="47">
        <f>E28/C28</f>
        <v>0.76470588235294112</v>
      </c>
      <c r="G28" s="13">
        <f>SUM(G21:G27)</f>
        <v>4</v>
      </c>
      <c r="H28" s="47">
        <f t="shared" si="11"/>
        <v>0.23529411764705882</v>
      </c>
      <c r="I28" s="13">
        <f>SUM(I21:I27)</f>
        <v>0</v>
      </c>
      <c r="J28" s="47">
        <f t="shared" si="12"/>
        <v>0</v>
      </c>
      <c r="K28" s="13">
        <f>SUM(K21:K27)</f>
        <v>0</v>
      </c>
      <c r="L28" s="47">
        <f t="shared" si="13"/>
        <v>0</v>
      </c>
      <c r="M28" s="16">
        <f t="shared" si="14"/>
        <v>4.7647058823529411</v>
      </c>
      <c r="N28" s="16">
        <f>AVERAGE(N21:N27)</f>
        <v>19</v>
      </c>
      <c r="O28" s="46">
        <f t="shared" si="15"/>
        <v>1</v>
      </c>
      <c r="P28" s="46">
        <f t="shared" si="16"/>
        <v>1</v>
      </c>
    </row>
    <row r="29" spans="1:16" ht="18.75" x14ac:dyDescent="0.3">
      <c r="A29" s="17" t="s">
        <v>14</v>
      </c>
      <c r="B29" s="17">
        <v>2886</v>
      </c>
      <c r="C29" s="18">
        <v>2859</v>
      </c>
      <c r="D29" s="48">
        <v>0.99099999999999999</v>
      </c>
      <c r="E29" s="18">
        <v>519</v>
      </c>
      <c r="F29" s="36">
        <f>E29/C29</f>
        <v>0.18153200419727178</v>
      </c>
      <c r="G29" s="18">
        <v>1017</v>
      </c>
      <c r="H29" s="36">
        <f t="shared" si="11"/>
        <v>0.35571878279118574</v>
      </c>
      <c r="I29" s="18">
        <v>1118</v>
      </c>
      <c r="J29" s="36">
        <f t="shared" si="12"/>
        <v>0.39104582021685902</v>
      </c>
      <c r="K29" s="18">
        <v>205</v>
      </c>
      <c r="L29" s="36">
        <v>7.1999999999999995E-2</v>
      </c>
      <c r="M29" s="21">
        <v>3.6</v>
      </c>
      <c r="N29" s="21">
        <v>12.2</v>
      </c>
      <c r="O29" s="48">
        <v>0.92800000000000005</v>
      </c>
      <c r="P29" s="48">
        <f t="shared" si="16"/>
        <v>0.53725078698845752</v>
      </c>
    </row>
    <row r="32" spans="1:16" ht="18.75" x14ac:dyDescent="0.3">
      <c r="A32" s="57" t="s">
        <v>35</v>
      </c>
      <c r="B32" s="57"/>
      <c r="C32" s="57"/>
      <c r="D32" s="1" t="s">
        <v>55</v>
      </c>
    </row>
    <row r="34" spans="1:17" ht="18.75" x14ac:dyDescent="0.25">
      <c r="A34" s="58" t="s">
        <v>1</v>
      </c>
      <c r="B34" s="59" t="s">
        <v>2</v>
      </c>
      <c r="C34" s="61" t="s">
        <v>3</v>
      </c>
      <c r="D34" s="61"/>
      <c r="E34" s="62">
        <v>5</v>
      </c>
      <c r="F34" s="63"/>
      <c r="G34" s="62">
        <v>4</v>
      </c>
      <c r="H34" s="63"/>
      <c r="I34" s="62">
        <v>3</v>
      </c>
      <c r="J34" s="63"/>
      <c r="K34" s="62">
        <v>2</v>
      </c>
      <c r="L34" s="63"/>
      <c r="M34" s="55" t="s">
        <v>4</v>
      </c>
      <c r="N34" s="55" t="s">
        <v>5</v>
      </c>
      <c r="O34" s="55" t="s">
        <v>6</v>
      </c>
      <c r="P34" s="55" t="s">
        <v>7</v>
      </c>
    </row>
    <row r="35" spans="1:17" ht="37.5" x14ac:dyDescent="0.25">
      <c r="A35" s="58"/>
      <c r="B35" s="60"/>
      <c r="C35" s="2" t="s">
        <v>8</v>
      </c>
      <c r="D35" s="2" t="s">
        <v>9</v>
      </c>
      <c r="E35" s="3" t="s">
        <v>8</v>
      </c>
      <c r="F35" s="3" t="s">
        <v>9</v>
      </c>
      <c r="G35" s="3" t="s">
        <v>8</v>
      </c>
      <c r="H35" s="3" t="s">
        <v>9</v>
      </c>
      <c r="I35" s="3" t="s">
        <v>8</v>
      </c>
      <c r="J35" s="3" t="s">
        <v>9</v>
      </c>
      <c r="K35" s="3" t="s">
        <v>8</v>
      </c>
      <c r="L35" s="3" t="s">
        <v>9</v>
      </c>
      <c r="M35" s="56"/>
      <c r="N35" s="56"/>
      <c r="O35" s="56"/>
      <c r="P35" s="56"/>
    </row>
    <row r="36" spans="1:17" ht="18.75" x14ac:dyDescent="0.3">
      <c r="A36" s="4" t="s">
        <v>10</v>
      </c>
      <c r="B36" s="5">
        <v>56</v>
      </c>
      <c r="C36" s="6">
        <f>E36+G36+I36+K36</f>
        <v>11</v>
      </c>
      <c r="D36" s="7">
        <f t="shared" ref="D36:D42" si="18">C36/B36</f>
        <v>0.19642857142857142</v>
      </c>
      <c r="E36" s="6">
        <v>4</v>
      </c>
      <c r="F36" s="8">
        <f t="shared" ref="F36:F42" si="19">E36/$C36</f>
        <v>0.36363636363636365</v>
      </c>
      <c r="G36" s="6">
        <v>4</v>
      </c>
      <c r="H36" s="9">
        <f t="shared" ref="H36:H43" si="20">G36/$C36</f>
        <v>0.36363636363636365</v>
      </c>
      <c r="I36" s="6">
        <v>3</v>
      </c>
      <c r="J36" s="9">
        <f t="shared" ref="J36:J43" si="21">I36/$C36</f>
        <v>0.27272727272727271</v>
      </c>
      <c r="K36" s="6">
        <v>0</v>
      </c>
      <c r="L36" s="9">
        <f t="shared" ref="L36:L43" si="22">K36/$C36</f>
        <v>0</v>
      </c>
      <c r="M36" s="10">
        <f t="shared" ref="M36:M43" si="23" xml:space="preserve"> (E36*5+G36*4+I36*3+K36*2)/C36</f>
        <v>4.0909090909090908</v>
      </c>
      <c r="N36" s="10">
        <v>16.5</v>
      </c>
      <c r="O36" s="11">
        <f t="shared" ref="O36:O43" si="24">(C36-K36)/C36</f>
        <v>1</v>
      </c>
      <c r="P36" s="11">
        <f t="shared" ref="P36:P43" si="25">(E36+G36)/C36</f>
        <v>0.72727272727272729</v>
      </c>
    </row>
    <row r="37" spans="1:17" ht="18.75" x14ac:dyDescent="0.3">
      <c r="A37" s="4" t="s">
        <v>11</v>
      </c>
      <c r="B37" s="4">
        <v>65</v>
      </c>
      <c r="C37" s="6">
        <f>K37+I37+G37+E37</f>
        <v>46</v>
      </c>
      <c r="D37" s="7">
        <f t="shared" si="18"/>
        <v>0.70769230769230773</v>
      </c>
      <c r="E37" s="6">
        <v>16</v>
      </c>
      <c r="F37" s="8">
        <f t="shared" si="19"/>
        <v>0.34782608695652173</v>
      </c>
      <c r="G37" s="6">
        <v>27</v>
      </c>
      <c r="H37" s="9">
        <f t="shared" si="20"/>
        <v>0.58695652173913049</v>
      </c>
      <c r="I37" s="6">
        <v>3</v>
      </c>
      <c r="J37" s="9">
        <f t="shared" si="21"/>
        <v>6.5217391304347824E-2</v>
      </c>
      <c r="K37" s="6">
        <v>0</v>
      </c>
      <c r="L37" s="9">
        <f t="shared" si="22"/>
        <v>0</v>
      </c>
      <c r="M37" s="10">
        <f t="shared" si="23"/>
        <v>4.2826086956521738</v>
      </c>
      <c r="N37" s="10">
        <v>16.5</v>
      </c>
      <c r="O37" s="11">
        <f t="shared" si="24"/>
        <v>1</v>
      </c>
      <c r="P37" s="11">
        <f t="shared" si="25"/>
        <v>0.93478260869565222</v>
      </c>
    </row>
    <row r="38" spans="1:17" ht="18.75" x14ac:dyDescent="0.3">
      <c r="A38" s="4" t="s">
        <v>15</v>
      </c>
      <c r="B38" s="26">
        <v>42</v>
      </c>
      <c r="C38" s="6">
        <f t="shared" ref="C38:C42" si="26">E38+G38+I38+K38</f>
        <v>9</v>
      </c>
      <c r="D38" s="23">
        <f t="shared" si="18"/>
        <v>0.21428571428571427</v>
      </c>
      <c r="E38" s="22">
        <v>1</v>
      </c>
      <c r="F38" s="8">
        <f t="shared" si="19"/>
        <v>0.1111111111111111</v>
      </c>
      <c r="G38" s="22">
        <v>6</v>
      </c>
      <c r="H38" s="9">
        <f t="shared" si="20"/>
        <v>0.66666666666666663</v>
      </c>
      <c r="I38" s="22">
        <v>1</v>
      </c>
      <c r="J38" s="9">
        <f t="shared" si="21"/>
        <v>0.1111111111111111</v>
      </c>
      <c r="K38" s="22">
        <v>1</v>
      </c>
      <c r="L38" s="9">
        <f t="shared" si="22"/>
        <v>0.1111111111111111</v>
      </c>
      <c r="M38" s="10">
        <f t="shared" si="23"/>
        <v>3.7777777777777777</v>
      </c>
      <c r="N38" s="24">
        <v>13</v>
      </c>
      <c r="O38" s="11">
        <f t="shared" si="24"/>
        <v>0.88888888888888884</v>
      </c>
      <c r="P38" s="11">
        <f t="shared" si="25"/>
        <v>0.77777777777777779</v>
      </c>
      <c r="Q38" t="s">
        <v>36</v>
      </c>
    </row>
    <row r="39" spans="1:17" ht="18.75" x14ac:dyDescent="0.3">
      <c r="A39" s="4" t="s">
        <v>16</v>
      </c>
      <c r="B39" s="25">
        <v>91</v>
      </c>
      <c r="C39" s="6">
        <f t="shared" si="26"/>
        <v>41</v>
      </c>
      <c r="D39" s="23">
        <f t="shared" si="18"/>
        <v>0.45054945054945056</v>
      </c>
      <c r="E39" s="22">
        <v>9</v>
      </c>
      <c r="F39" s="8">
        <f t="shared" si="19"/>
        <v>0.21951219512195122</v>
      </c>
      <c r="G39" s="22">
        <v>21</v>
      </c>
      <c r="H39" s="9">
        <f t="shared" si="20"/>
        <v>0.51219512195121952</v>
      </c>
      <c r="I39" s="22">
        <v>10</v>
      </c>
      <c r="J39" s="9">
        <f t="shared" si="21"/>
        <v>0.24390243902439024</v>
      </c>
      <c r="K39" s="22">
        <v>1</v>
      </c>
      <c r="L39" s="9">
        <f t="shared" si="22"/>
        <v>2.4390243902439025E-2</v>
      </c>
      <c r="M39" s="10">
        <f t="shared" si="23"/>
        <v>3.9268292682926829</v>
      </c>
      <c r="N39" s="24">
        <v>14</v>
      </c>
      <c r="O39" s="11">
        <f t="shared" si="24"/>
        <v>0.97560975609756095</v>
      </c>
      <c r="P39" s="11">
        <f t="shared" si="25"/>
        <v>0.73170731707317072</v>
      </c>
      <c r="Q39" t="s">
        <v>37</v>
      </c>
    </row>
    <row r="40" spans="1:17" ht="18.75" x14ac:dyDescent="0.3">
      <c r="A40" s="4" t="s">
        <v>12</v>
      </c>
      <c r="B40" s="25">
        <v>44</v>
      </c>
      <c r="C40" s="6">
        <f t="shared" si="26"/>
        <v>33</v>
      </c>
      <c r="D40" s="23">
        <f t="shared" si="18"/>
        <v>0.75</v>
      </c>
      <c r="E40" s="22">
        <v>2</v>
      </c>
      <c r="F40" s="8">
        <f t="shared" si="19"/>
        <v>6.0606060606060608E-2</v>
      </c>
      <c r="G40" s="22">
        <v>9</v>
      </c>
      <c r="H40" s="9">
        <f t="shared" si="20"/>
        <v>0.27272727272727271</v>
      </c>
      <c r="I40" s="22">
        <v>19</v>
      </c>
      <c r="J40" s="9">
        <f t="shared" si="21"/>
        <v>0.5757575757575758</v>
      </c>
      <c r="K40" s="22">
        <v>3</v>
      </c>
      <c r="L40" s="9">
        <f t="shared" si="22"/>
        <v>9.0909090909090912E-2</v>
      </c>
      <c r="M40" s="10">
        <f t="shared" si="23"/>
        <v>3.3030303030303032</v>
      </c>
      <c r="N40" s="24">
        <v>10</v>
      </c>
      <c r="O40" s="11">
        <f t="shared" si="24"/>
        <v>0.90909090909090906</v>
      </c>
      <c r="P40" s="11">
        <f t="shared" si="25"/>
        <v>0.33333333333333331</v>
      </c>
      <c r="Q40" t="s">
        <v>38</v>
      </c>
    </row>
    <row r="41" spans="1:17" ht="18.75" x14ac:dyDescent="0.3">
      <c r="A41" s="4" t="s">
        <v>17</v>
      </c>
      <c r="B41" s="25">
        <v>17</v>
      </c>
      <c r="C41" s="6">
        <f t="shared" si="26"/>
        <v>10</v>
      </c>
      <c r="D41" s="23">
        <f t="shared" si="18"/>
        <v>0.58823529411764708</v>
      </c>
      <c r="E41" s="22">
        <v>0</v>
      </c>
      <c r="F41" s="8">
        <f t="shared" si="19"/>
        <v>0</v>
      </c>
      <c r="G41" s="22">
        <v>3</v>
      </c>
      <c r="H41" s="9">
        <f t="shared" si="20"/>
        <v>0.3</v>
      </c>
      <c r="I41" s="22">
        <v>5</v>
      </c>
      <c r="J41" s="9">
        <f t="shared" si="21"/>
        <v>0.5</v>
      </c>
      <c r="K41" s="22">
        <v>2</v>
      </c>
      <c r="L41" s="9">
        <f t="shared" si="22"/>
        <v>0.2</v>
      </c>
      <c r="M41" s="10">
        <f t="shared" si="23"/>
        <v>3.1</v>
      </c>
      <c r="N41" s="24">
        <v>9</v>
      </c>
      <c r="O41" s="11">
        <f t="shared" si="24"/>
        <v>0.8</v>
      </c>
      <c r="P41" s="11">
        <f t="shared" si="25"/>
        <v>0.3</v>
      </c>
      <c r="Q41" t="s">
        <v>39</v>
      </c>
    </row>
    <row r="42" spans="1:17" ht="18.75" x14ac:dyDescent="0.3">
      <c r="A42" s="4" t="s">
        <v>18</v>
      </c>
      <c r="B42" s="25">
        <v>37</v>
      </c>
      <c r="C42" s="6">
        <f t="shared" si="26"/>
        <v>16</v>
      </c>
      <c r="D42" s="23">
        <f t="shared" si="18"/>
        <v>0.43243243243243246</v>
      </c>
      <c r="E42" s="25">
        <v>1</v>
      </c>
      <c r="F42" s="8">
        <f t="shared" si="19"/>
        <v>6.25E-2</v>
      </c>
      <c r="G42" s="25">
        <v>3</v>
      </c>
      <c r="H42" s="9">
        <f t="shared" si="20"/>
        <v>0.1875</v>
      </c>
      <c r="I42" s="25">
        <v>8</v>
      </c>
      <c r="J42" s="9">
        <f t="shared" si="21"/>
        <v>0.5</v>
      </c>
      <c r="K42" s="25">
        <v>4</v>
      </c>
      <c r="L42" s="9">
        <f t="shared" si="22"/>
        <v>0.25</v>
      </c>
      <c r="M42" s="10">
        <f t="shared" si="23"/>
        <v>3.0625</v>
      </c>
      <c r="N42" s="24">
        <v>8</v>
      </c>
      <c r="O42" s="11">
        <f t="shared" si="24"/>
        <v>0.75</v>
      </c>
      <c r="P42" s="11">
        <f t="shared" si="25"/>
        <v>0.25</v>
      </c>
      <c r="Q42" t="s">
        <v>40</v>
      </c>
    </row>
    <row r="43" spans="1:17" ht="18.75" x14ac:dyDescent="0.3">
      <c r="A43" s="12" t="s">
        <v>13</v>
      </c>
      <c r="B43" s="12">
        <f>SUM(B36:B42)</f>
        <v>352</v>
      </c>
      <c r="C43" s="13">
        <f>SUM(C36:C42)</f>
        <v>166</v>
      </c>
      <c r="D43" s="14">
        <f>C43/B43</f>
        <v>0.47159090909090912</v>
      </c>
      <c r="E43" s="13">
        <f>SUM(E36:E42)</f>
        <v>33</v>
      </c>
      <c r="F43" s="15">
        <f>E43/C43</f>
        <v>0.19879518072289157</v>
      </c>
      <c r="G43" s="13">
        <f>SUM(G36:G42)</f>
        <v>73</v>
      </c>
      <c r="H43" s="15">
        <f t="shared" si="20"/>
        <v>0.43975903614457829</v>
      </c>
      <c r="I43" s="13">
        <f>SUM(I36:I42)</f>
        <v>49</v>
      </c>
      <c r="J43" s="15">
        <f t="shared" si="21"/>
        <v>0.29518072289156627</v>
      </c>
      <c r="K43" s="13">
        <f>SUM(K36:K42)</f>
        <v>11</v>
      </c>
      <c r="L43" s="15">
        <f t="shared" si="22"/>
        <v>6.6265060240963861E-2</v>
      </c>
      <c r="M43" s="16">
        <f t="shared" si="23"/>
        <v>3.7710843373493974</v>
      </c>
      <c r="N43" s="16">
        <f>AVERAGE(N36:N42)</f>
        <v>12.428571428571429</v>
      </c>
      <c r="O43" s="14">
        <f t="shared" si="24"/>
        <v>0.9337349397590361</v>
      </c>
      <c r="P43" s="14">
        <f t="shared" si="25"/>
        <v>0.63855421686746983</v>
      </c>
    </row>
    <row r="44" spans="1:17" ht="18.75" x14ac:dyDescent="0.3">
      <c r="A44" s="17" t="s">
        <v>14</v>
      </c>
      <c r="B44" s="17"/>
      <c r="C44" s="18"/>
      <c r="D44" s="19"/>
      <c r="E44" s="18"/>
      <c r="F44" s="20"/>
      <c r="G44" s="18"/>
      <c r="H44" s="20"/>
      <c r="I44" s="18"/>
      <c r="J44" s="20"/>
      <c r="K44" s="18"/>
      <c r="L44" s="20"/>
      <c r="M44" s="21"/>
      <c r="N44" s="21"/>
      <c r="O44" s="19"/>
      <c r="P44" s="19"/>
    </row>
    <row r="48" spans="1:17" ht="18.75" x14ac:dyDescent="0.3">
      <c r="A48" s="57" t="s">
        <v>35</v>
      </c>
      <c r="B48" s="57"/>
      <c r="C48" s="57"/>
      <c r="D48" s="1" t="s">
        <v>63</v>
      </c>
    </row>
    <row r="50" spans="1:17" ht="18.75" x14ac:dyDescent="0.25">
      <c r="A50" s="58" t="s">
        <v>1</v>
      </c>
      <c r="B50" s="59" t="s">
        <v>2</v>
      </c>
      <c r="C50" s="61" t="s">
        <v>3</v>
      </c>
      <c r="D50" s="61"/>
      <c r="E50" s="62">
        <v>5</v>
      </c>
      <c r="F50" s="63"/>
      <c r="G50" s="62">
        <v>4</v>
      </c>
      <c r="H50" s="63"/>
      <c r="I50" s="62">
        <v>3</v>
      </c>
      <c r="J50" s="63"/>
      <c r="K50" s="62">
        <v>2</v>
      </c>
      <c r="L50" s="63"/>
      <c r="M50" s="55" t="s">
        <v>4</v>
      </c>
      <c r="N50" s="55" t="s">
        <v>5</v>
      </c>
      <c r="O50" s="55" t="s">
        <v>6</v>
      </c>
      <c r="P50" s="55" t="s">
        <v>7</v>
      </c>
    </row>
    <row r="51" spans="1:17" ht="37.5" x14ac:dyDescent="0.25">
      <c r="A51" s="58"/>
      <c r="B51" s="60"/>
      <c r="C51" s="2" t="s">
        <v>8</v>
      </c>
      <c r="D51" s="2" t="s">
        <v>9</v>
      </c>
      <c r="E51" s="3" t="s">
        <v>8</v>
      </c>
      <c r="F51" s="3" t="s">
        <v>9</v>
      </c>
      <c r="G51" s="3" t="s">
        <v>8</v>
      </c>
      <c r="H51" s="3" t="s">
        <v>9</v>
      </c>
      <c r="I51" s="3" t="s">
        <v>8</v>
      </c>
      <c r="J51" s="3" t="s">
        <v>9</v>
      </c>
      <c r="K51" s="3" t="s">
        <v>8</v>
      </c>
      <c r="L51" s="3" t="s">
        <v>9</v>
      </c>
      <c r="M51" s="56"/>
      <c r="N51" s="56"/>
      <c r="O51" s="56"/>
      <c r="P51" s="56"/>
    </row>
    <row r="52" spans="1:17" ht="18.75" x14ac:dyDescent="0.3">
      <c r="A52" s="4" t="s">
        <v>10</v>
      </c>
      <c r="B52" s="28">
        <v>56</v>
      </c>
      <c r="C52" s="29">
        <f>E52+G52+I52+K52</f>
        <v>0</v>
      </c>
      <c r="D52" s="30">
        <f t="shared" ref="D52:D58" si="27">C52/B52</f>
        <v>0</v>
      </c>
      <c r="E52" s="29"/>
      <c r="F52" s="31" t="e">
        <f t="shared" ref="F52:F58" si="28">E52/$C52</f>
        <v>#DIV/0!</v>
      </c>
      <c r="G52" s="29"/>
      <c r="H52" s="31" t="e">
        <f t="shared" ref="H52:H60" si="29">G52/$C52</f>
        <v>#DIV/0!</v>
      </c>
      <c r="I52" s="29"/>
      <c r="J52" s="31" t="e">
        <f t="shared" ref="J52:J60" si="30">I52/$C52</f>
        <v>#DIV/0!</v>
      </c>
      <c r="K52" s="29"/>
      <c r="L52" s="31" t="e">
        <f t="shared" ref="L52:L59" si="31">K52/$C52</f>
        <v>#DIV/0!</v>
      </c>
      <c r="M52" s="32" t="e">
        <f t="shared" ref="M52:M59" si="32" xml:space="preserve"> (E52*5+G52*4+I52*3+K52*2)/C52</f>
        <v>#DIV/0!</v>
      </c>
      <c r="N52" s="32"/>
      <c r="O52" s="33" t="e">
        <f t="shared" ref="O52:O59" si="33">(C52-K52)/C52</f>
        <v>#DIV/0!</v>
      </c>
      <c r="P52" s="33" t="e">
        <f t="shared" ref="P52:P60" si="34">(E52+G52)/C52</f>
        <v>#DIV/0!</v>
      </c>
    </row>
    <row r="53" spans="1:17" ht="18.75" x14ac:dyDescent="0.3">
      <c r="A53" s="4" t="s">
        <v>11</v>
      </c>
      <c r="B53" s="28">
        <v>65</v>
      </c>
      <c r="C53" s="29">
        <f>K53+I53+G53+E53</f>
        <v>0</v>
      </c>
      <c r="D53" s="30">
        <f t="shared" si="27"/>
        <v>0</v>
      </c>
      <c r="E53" s="29"/>
      <c r="F53" s="31" t="e">
        <f t="shared" si="28"/>
        <v>#DIV/0!</v>
      </c>
      <c r="G53" s="29"/>
      <c r="H53" s="31" t="e">
        <f t="shared" si="29"/>
        <v>#DIV/0!</v>
      </c>
      <c r="I53" s="29"/>
      <c r="J53" s="31" t="e">
        <f t="shared" si="30"/>
        <v>#DIV/0!</v>
      </c>
      <c r="K53" s="29"/>
      <c r="L53" s="31" t="e">
        <f t="shared" si="31"/>
        <v>#DIV/0!</v>
      </c>
      <c r="M53" s="32" t="e">
        <f t="shared" si="32"/>
        <v>#DIV/0!</v>
      </c>
      <c r="N53" s="32"/>
      <c r="O53" s="33" t="e">
        <f t="shared" si="33"/>
        <v>#DIV/0!</v>
      </c>
      <c r="P53" s="33" t="e">
        <f t="shared" si="34"/>
        <v>#DIV/0!</v>
      </c>
    </row>
    <row r="54" spans="1:17" ht="18.75" x14ac:dyDescent="0.3">
      <c r="A54" s="4" t="s">
        <v>15</v>
      </c>
      <c r="B54" s="44">
        <v>42</v>
      </c>
      <c r="C54" s="29">
        <f t="shared" ref="C54:C58" si="35">E54+G54+I54+K54</f>
        <v>0</v>
      </c>
      <c r="D54" s="30">
        <f t="shared" si="27"/>
        <v>0</v>
      </c>
      <c r="E54" s="29"/>
      <c r="F54" s="31" t="e">
        <f t="shared" si="28"/>
        <v>#DIV/0!</v>
      </c>
      <c r="G54" s="29"/>
      <c r="H54" s="31" t="e">
        <f t="shared" si="29"/>
        <v>#DIV/0!</v>
      </c>
      <c r="I54" s="29"/>
      <c r="J54" s="31" t="e">
        <f t="shared" si="30"/>
        <v>#DIV/0!</v>
      </c>
      <c r="K54" s="29"/>
      <c r="L54" s="31" t="e">
        <f t="shared" si="31"/>
        <v>#DIV/0!</v>
      </c>
      <c r="M54" s="32" t="e">
        <f t="shared" si="32"/>
        <v>#DIV/0!</v>
      </c>
      <c r="N54" s="32"/>
      <c r="O54" s="33" t="e">
        <f t="shared" si="33"/>
        <v>#DIV/0!</v>
      </c>
      <c r="P54" s="33" t="e">
        <f t="shared" si="34"/>
        <v>#DIV/0!</v>
      </c>
    </row>
    <row r="55" spans="1:17" ht="18.75" x14ac:dyDescent="0.3">
      <c r="A55" s="4" t="s">
        <v>16</v>
      </c>
      <c r="B55" s="25">
        <v>91</v>
      </c>
      <c r="C55" s="6">
        <f t="shared" si="35"/>
        <v>1</v>
      </c>
      <c r="D55" s="23">
        <f t="shared" si="27"/>
        <v>1.098901098901099E-2</v>
      </c>
      <c r="E55" s="22"/>
      <c r="F55" s="8">
        <f t="shared" si="28"/>
        <v>0</v>
      </c>
      <c r="G55" s="22"/>
      <c r="H55" s="9">
        <f t="shared" si="29"/>
        <v>0</v>
      </c>
      <c r="I55" s="22">
        <v>1</v>
      </c>
      <c r="J55" s="9">
        <f t="shared" si="30"/>
        <v>1</v>
      </c>
      <c r="K55" s="22"/>
      <c r="L55" s="9">
        <f t="shared" si="31"/>
        <v>0</v>
      </c>
      <c r="M55" s="10">
        <f t="shared" si="32"/>
        <v>3</v>
      </c>
      <c r="N55" s="24">
        <v>7</v>
      </c>
      <c r="O55" s="11">
        <f t="shared" si="33"/>
        <v>1</v>
      </c>
      <c r="P55" s="11">
        <f t="shared" si="34"/>
        <v>0</v>
      </c>
    </row>
    <row r="56" spans="1:17" ht="18.75" x14ac:dyDescent="0.3">
      <c r="A56" s="4" t="s">
        <v>12</v>
      </c>
      <c r="B56" s="25">
        <v>44</v>
      </c>
      <c r="C56" s="6">
        <f t="shared" si="35"/>
        <v>2</v>
      </c>
      <c r="D56" s="23">
        <f t="shared" si="27"/>
        <v>4.5454545454545456E-2</v>
      </c>
      <c r="E56" s="22"/>
      <c r="F56" s="8">
        <f t="shared" si="28"/>
        <v>0</v>
      </c>
      <c r="G56" s="22"/>
      <c r="H56" s="9">
        <f t="shared" si="29"/>
        <v>0</v>
      </c>
      <c r="I56" s="22">
        <v>2</v>
      </c>
      <c r="J56" s="9">
        <f t="shared" si="30"/>
        <v>1</v>
      </c>
      <c r="K56" s="22"/>
      <c r="L56" s="9">
        <f t="shared" si="31"/>
        <v>0</v>
      </c>
      <c r="M56" s="10">
        <f t="shared" si="32"/>
        <v>3</v>
      </c>
      <c r="N56" s="24">
        <v>6</v>
      </c>
      <c r="O56" s="11">
        <f t="shared" si="33"/>
        <v>1</v>
      </c>
      <c r="P56" s="11">
        <f t="shared" si="34"/>
        <v>0</v>
      </c>
    </row>
    <row r="57" spans="1:17" ht="18.75" x14ac:dyDescent="0.3">
      <c r="A57" s="4" t="s">
        <v>17</v>
      </c>
      <c r="B57" s="25">
        <v>17</v>
      </c>
      <c r="C57" s="6">
        <f t="shared" si="35"/>
        <v>2</v>
      </c>
      <c r="D57" s="23">
        <f t="shared" si="27"/>
        <v>0.11764705882352941</v>
      </c>
      <c r="E57" s="22"/>
      <c r="F57" s="8">
        <f t="shared" si="28"/>
        <v>0</v>
      </c>
      <c r="G57" s="22">
        <v>1</v>
      </c>
      <c r="H57" s="9">
        <f t="shared" si="29"/>
        <v>0.5</v>
      </c>
      <c r="I57" s="22">
        <v>1</v>
      </c>
      <c r="J57" s="9">
        <f t="shared" si="30"/>
        <v>0.5</v>
      </c>
      <c r="K57" s="22"/>
      <c r="L57" s="9">
        <f t="shared" si="31"/>
        <v>0</v>
      </c>
      <c r="M57" s="10">
        <f t="shared" si="32"/>
        <v>3.5</v>
      </c>
      <c r="N57" s="24">
        <v>10</v>
      </c>
      <c r="O57" s="11">
        <f t="shared" si="33"/>
        <v>1</v>
      </c>
      <c r="P57" s="11">
        <f t="shared" si="34"/>
        <v>0.5</v>
      </c>
    </row>
    <row r="58" spans="1:17" ht="18.75" x14ac:dyDescent="0.3">
      <c r="A58" s="4" t="s">
        <v>18</v>
      </c>
      <c r="B58" s="25">
        <v>37</v>
      </c>
      <c r="C58" s="6">
        <f t="shared" si="35"/>
        <v>2</v>
      </c>
      <c r="D58" s="23">
        <f t="shared" si="27"/>
        <v>5.4054054054054057E-2</v>
      </c>
      <c r="E58" s="25"/>
      <c r="F58" s="8">
        <f t="shared" si="28"/>
        <v>0</v>
      </c>
      <c r="G58" s="25"/>
      <c r="H58" s="9">
        <f t="shared" si="29"/>
        <v>0</v>
      </c>
      <c r="I58" s="25">
        <v>1</v>
      </c>
      <c r="J58" s="9">
        <f t="shared" si="30"/>
        <v>0.5</v>
      </c>
      <c r="K58" s="25">
        <v>1</v>
      </c>
      <c r="L58" s="9">
        <f t="shared" si="31"/>
        <v>0.5</v>
      </c>
      <c r="M58" s="10">
        <f t="shared" si="32"/>
        <v>2.5</v>
      </c>
      <c r="N58" s="24">
        <v>5</v>
      </c>
      <c r="O58" s="11">
        <f t="shared" si="33"/>
        <v>0.5</v>
      </c>
      <c r="P58" s="11">
        <f t="shared" si="34"/>
        <v>0</v>
      </c>
      <c r="Q58" t="s">
        <v>64</v>
      </c>
    </row>
    <row r="59" spans="1:17" ht="18.75" x14ac:dyDescent="0.3">
      <c r="A59" s="12" t="s">
        <v>13</v>
      </c>
      <c r="B59" s="12">
        <f>SUM(B52:B58)</f>
        <v>352</v>
      </c>
      <c r="C59" s="13">
        <f>SUM(C52:C58)</f>
        <v>7</v>
      </c>
      <c r="D59" s="46">
        <f>C59/B59</f>
        <v>1.9886363636363636E-2</v>
      </c>
      <c r="E59" s="13">
        <f>SUM(E52:E58)</f>
        <v>0</v>
      </c>
      <c r="F59" s="47">
        <f>E59/C59</f>
        <v>0</v>
      </c>
      <c r="G59" s="13">
        <f>SUM(G52:G58)</f>
        <v>1</v>
      </c>
      <c r="H59" s="47">
        <f t="shared" si="29"/>
        <v>0.14285714285714285</v>
      </c>
      <c r="I59" s="13">
        <f>SUM(I52:I58)</f>
        <v>5</v>
      </c>
      <c r="J59" s="47">
        <f t="shared" si="30"/>
        <v>0.7142857142857143</v>
      </c>
      <c r="K59" s="13">
        <f>SUM(K52:K58)</f>
        <v>1</v>
      </c>
      <c r="L59" s="47">
        <f t="shared" si="31"/>
        <v>0.14285714285714285</v>
      </c>
      <c r="M59" s="16">
        <f t="shared" si="32"/>
        <v>3</v>
      </c>
      <c r="N59" s="16">
        <f>AVERAGE(N52:N58)</f>
        <v>7</v>
      </c>
      <c r="O59" s="46">
        <f t="shared" si="33"/>
        <v>0.8571428571428571</v>
      </c>
      <c r="P59" s="46">
        <f t="shared" si="34"/>
        <v>0.14285714285714285</v>
      </c>
    </row>
    <row r="60" spans="1:17" ht="18.75" x14ac:dyDescent="0.3">
      <c r="A60" s="17" t="s">
        <v>14</v>
      </c>
      <c r="B60" s="17">
        <v>513</v>
      </c>
      <c r="C60" s="18">
        <v>506</v>
      </c>
      <c r="D60" s="48">
        <v>0.98599999999999999</v>
      </c>
      <c r="E60" s="18">
        <v>5</v>
      </c>
      <c r="F60" s="36">
        <f>E60/C60</f>
        <v>9.881422924901186E-3</v>
      </c>
      <c r="G60" s="18">
        <v>78</v>
      </c>
      <c r="H60" s="36">
        <f t="shared" si="29"/>
        <v>0.1541501976284585</v>
      </c>
      <c r="I60" s="18">
        <v>385</v>
      </c>
      <c r="J60" s="36">
        <f t="shared" si="30"/>
        <v>0.76086956521739135</v>
      </c>
      <c r="K60" s="18">
        <v>38</v>
      </c>
      <c r="L60" s="36">
        <v>7.51E-2</v>
      </c>
      <c r="M60" s="21">
        <v>3.1</v>
      </c>
      <c r="N60" s="21">
        <v>8.6999999999999993</v>
      </c>
      <c r="O60" s="48">
        <v>0.92490000000000006</v>
      </c>
      <c r="P60" s="48">
        <f t="shared" si="34"/>
        <v>0.16403162055335968</v>
      </c>
    </row>
    <row r="65" spans="1:17" ht="18.75" x14ac:dyDescent="0.3">
      <c r="A65" s="57" t="s">
        <v>35</v>
      </c>
      <c r="B65" s="57"/>
      <c r="C65" s="57"/>
      <c r="D65" s="1" t="s">
        <v>55</v>
      </c>
    </row>
    <row r="67" spans="1:17" ht="18.75" x14ac:dyDescent="0.25">
      <c r="A67" s="58" t="s">
        <v>1</v>
      </c>
      <c r="B67" s="59" t="s">
        <v>2</v>
      </c>
      <c r="C67" s="61" t="s">
        <v>3</v>
      </c>
      <c r="D67" s="61"/>
      <c r="E67" s="62">
        <v>5</v>
      </c>
      <c r="F67" s="63"/>
      <c r="G67" s="62">
        <v>4</v>
      </c>
      <c r="H67" s="63"/>
      <c r="I67" s="62">
        <v>3</v>
      </c>
      <c r="J67" s="63"/>
      <c r="K67" s="62">
        <v>2</v>
      </c>
      <c r="L67" s="63"/>
      <c r="M67" s="55" t="s">
        <v>4</v>
      </c>
      <c r="N67" s="55" t="s">
        <v>5</v>
      </c>
      <c r="O67" s="55" t="s">
        <v>6</v>
      </c>
      <c r="P67" s="55" t="s">
        <v>7</v>
      </c>
    </row>
    <row r="68" spans="1:17" ht="37.5" x14ac:dyDescent="0.25">
      <c r="A68" s="58"/>
      <c r="B68" s="60"/>
      <c r="C68" s="2" t="s">
        <v>8</v>
      </c>
      <c r="D68" s="2" t="s">
        <v>9</v>
      </c>
      <c r="E68" s="3" t="s">
        <v>8</v>
      </c>
      <c r="F68" s="3" t="s">
        <v>9</v>
      </c>
      <c r="G68" s="3" t="s">
        <v>8</v>
      </c>
      <c r="H68" s="3" t="s">
        <v>9</v>
      </c>
      <c r="I68" s="3" t="s">
        <v>8</v>
      </c>
      <c r="J68" s="3" t="s">
        <v>9</v>
      </c>
      <c r="K68" s="3" t="s">
        <v>8</v>
      </c>
      <c r="L68" s="3" t="s">
        <v>9</v>
      </c>
      <c r="M68" s="56"/>
      <c r="N68" s="56"/>
      <c r="O68" s="56"/>
      <c r="P68" s="56"/>
    </row>
    <row r="69" spans="1:17" ht="18.75" x14ac:dyDescent="0.3">
      <c r="A69" s="4" t="s">
        <v>10</v>
      </c>
      <c r="B69" s="5">
        <v>56</v>
      </c>
      <c r="C69" s="6">
        <f>E69+G69+I69+K69</f>
        <v>11</v>
      </c>
      <c r="D69" s="7">
        <f t="shared" ref="D69:D75" si="36">C69/B69</f>
        <v>0.19642857142857142</v>
      </c>
      <c r="E69" s="6">
        <v>4</v>
      </c>
      <c r="F69" s="8">
        <f t="shared" ref="F69:F75" si="37">E69/$C69</f>
        <v>0.36363636363636365</v>
      </c>
      <c r="G69" s="6">
        <v>4</v>
      </c>
      <c r="H69" s="9">
        <f t="shared" ref="H69:H76" si="38">G69/$C69</f>
        <v>0.36363636363636365</v>
      </c>
      <c r="I69" s="6">
        <v>3</v>
      </c>
      <c r="J69" s="9">
        <f t="shared" ref="J69:J76" si="39">I69/$C69</f>
        <v>0.27272727272727271</v>
      </c>
      <c r="K69" s="6">
        <v>0</v>
      </c>
      <c r="L69" s="9">
        <f t="shared" ref="L69:L76" si="40">K69/$C69</f>
        <v>0</v>
      </c>
      <c r="M69" s="10">
        <f t="shared" ref="M69:M76" si="41" xml:space="preserve"> (E69*5+G69*4+I69*3+K69*2)/C69</f>
        <v>4.0909090909090908</v>
      </c>
      <c r="N69" s="10">
        <v>16.5</v>
      </c>
      <c r="O69" s="11">
        <f>(C69-K69)/C69</f>
        <v>1</v>
      </c>
      <c r="P69" s="11">
        <f t="shared" ref="P69:P76" si="42">(E69+G69)/C69</f>
        <v>0.72727272727272729</v>
      </c>
    </row>
    <row r="70" spans="1:17" ht="18.75" x14ac:dyDescent="0.3">
      <c r="A70" s="4" t="s">
        <v>11</v>
      </c>
      <c r="B70" s="4">
        <v>65</v>
      </c>
      <c r="C70" s="6">
        <f>K70+I70+G70+E70</f>
        <v>46</v>
      </c>
      <c r="D70" s="7">
        <f t="shared" si="36"/>
        <v>0.70769230769230773</v>
      </c>
      <c r="E70" s="6">
        <v>16</v>
      </c>
      <c r="F70" s="8">
        <f t="shared" si="37"/>
        <v>0.34782608695652173</v>
      </c>
      <c r="G70" s="6">
        <v>27</v>
      </c>
      <c r="H70" s="9">
        <f t="shared" si="38"/>
        <v>0.58695652173913049</v>
      </c>
      <c r="I70" s="6">
        <v>3</v>
      </c>
      <c r="J70" s="9">
        <f t="shared" si="39"/>
        <v>6.5217391304347824E-2</v>
      </c>
      <c r="K70" s="6">
        <v>0</v>
      </c>
      <c r="L70" s="9">
        <f t="shared" si="40"/>
        <v>0</v>
      </c>
      <c r="M70" s="10">
        <f t="shared" si="41"/>
        <v>4.2826086956521738</v>
      </c>
      <c r="N70" s="10">
        <v>16.5</v>
      </c>
      <c r="O70" s="11">
        <f t="shared" ref="O70:O75" si="43">(C70-K70)/C70</f>
        <v>1</v>
      </c>
      <c r="P70" s="11">
        <f t="shared" si="42"/>
        <v>0.93478260869565222</v>
      </c>
    </row>
    <row r="71" spans="1:17" ht="18.75" x14ac:dyDescent="0.3">
      <c r="A71" s="4" t="s">
        <v>15</v>
      </c>
      <c r="B71" s="26">
        <v>42</v>
      </c>
      <c r="C71" s="6">
        <f t="shared" ref="C71:C75" si="44">E71+G71+I71+K71</f>
        <v>9</v>
      </c>
      <c r="D71" s="23">
        <f t="shared" si="36"/>
        <v>0.21428571428571427</v>
      </c>
      <c r="E71" s="22">
        <v>1</v>
      </c>
      <c r="F71" s="8">
        <f t="shared" si="37"/>
        <v>0.1111111111111111</v>
      </c>
      <c r="G71" s="22">
        <v>6</v>
      </c>
      <c r="H71" s="9">
        <f t="shared" si="38"/>
        <v>0.66666666666666663</v>
      </c>
      <c r="I71" s="22">
        <v>1</v>
      </c>
      <c r="J71" s="9">
        <f t="shared" si="39"/>
        <v>0.1111111111111111</v>
      </c>
      <c r="K71" s="22">
        <v>1</v>
      </c>
      <c r="L71" s="9">
        <f t="shared" si="40"/>
        <v>0.1111111111111111</v>
      </c>
      <c r="M71" s="10">
        <f t="shared" si="41"/>
        <v>3.7777777777777777</v>
      </c>
      <c r="N71" s="24">
        <v>13</v>
      </c>
      <c r="O71" s="11">
        <f t="shared" si="43"/>
        <v>0.88888888888888884</v>
      </c>
      <c r="P71" s="11">
        <f t="shared" si="42"/>
        <v>0.77777777777777779</v>
      </c>
      <c r="Q71" t="s">
        <v>36</v>
      </c>
    </row>
    <row r="72" spans="1:17" ht="18.75" x14ac:dyDescent="0.3">
      <c r="A72" s="4" t="s">
        <v>16</v>
      </c>
      <c r="B72" s="25">
        <v>91</v>
      </c>
      <c r="C72" s="6">
        <f t="shared" si="44"/>
        <v>41</v>
      </c>
      <c r="D72" s="23">
        <f t="shared" si="36"/>
        <v>0.45054945054945056</v>
      </c>
      <c r="E72" s="22">
        <v>9</v>
      </c>
      <c r="F72" s="8">
        <f t="shared" si="37"/>
        <v>0.21951219512195122</v>
      </c>
      <c r="G72" s="22">
        <v>21</v>
      </c>
      <c r="H72" s="9">
        <f t="shared" si="38"/>
        <v>0.51219512195121952</v>
      </c>
      <c r="I72" s="22">
        <v>11</v>
      </c>
      <c r="J72" s="9">
        <f t="shared" si="39"/>
        <v>0.26829268292682928</v>
      </c>
      <c r="K72" s="22">
        <v>0</v>
      </c>
      <c r="L72" s="9">
        <f t="shared" si="40"/>
        <v>0</v>
      </c>
      <c r="M72" s="10">
        <f t="shared" si="41"/>
        <v>3.9512195121951219</v>
      </c>
      <c r="N72" s="24">
        <v>10.5</v>
      </c>
      <c r="O72" s="11">
        <f t="shared" si="43"/>
        <v>1</v>
      </c>
      <c r="P72" s="11">
        <f t="shared" si="42"/>
        <v>0.73170731707317072</v>
      </c>
    </row>
    <row r="73" spans="1:17" ht="18.75" x14ac:dyDescent="0.3">
      <c r="A73" s="4" t="s">
        <v>12</v>
      </c>
      <c r="B73" s="25">
        <v>44</v>
      </c>
      <c r="C73" s="6">
        <f t="shared" si="44"/>
        <v>33</v>
      </c>
      <c r="D73" s="23">
        <f t="shared" si="36"/>
        <v>0.75</v>
      </c>
      <c r="E73" s="22">
        <v>2</v>
      </c>
      <c r="F73" s="8">
        <f t="shared" si="37"/>
        <v>6.0606060606060608E-2</v>
      </c>
      <c r="G73" s="22">
        <v>9</v>
      </c>
      <c r="H73" s="9">
        <f t="shared" si="38"/>
        <v>0.27272727272727271</v>
      </c>
      <c r="I73" s="22">
        <v>21</v>
      </c>
      <c r="J73" s="9">
        <f t="shared" si="39"/>
        <v>0.63636363636363635</v>
      </c>
      <c r="K73" s="22">
        <v>1</v>
      </c>
      <c r="L73" s="9">
        <f t="shared" si="40"/>
        <v>3.0303030303030304E-2</v>
      </c>
      <c r="M73" s="10">
        <f t="shared" si="41"/>
        <v>3.3636363636363638</v>
      </c>
      <c r="N73" s="24">
        <v>8</v>
      </c>
      <c r="O73" s="11">
        <f t="shared" si="43"/>
        <v>0.96969696969696972</v>
      </c>
      <c r="P73" s="11">
        <f t="shared" si="42"/>
        <v>0.33333333333333331</v>
      </c>
      <c r="Q73" t="s">
        <v>65</v>
      </c>
    </row>
    <row r="74" spans="1:17" ht="18.75" x14ac:dyDescent="0.3">
      <c r="A74" s="4" t="s">
        <v>17</v>
      </c>
      <c r="B74" s="25">
        <v>17</v>
      </c>
      <c r="C74" s="6">
        <f t="shared" si="44"/>
        <v>10</v>
      </c>
      <c r="D74" s="23">
        <f t="shared" si="36"/>
        <v>0.58823529411764708</v>
      </c>
      <c r="E74" s="22">
        <v>0</v>
      </c>
      <c r="F74" s="8">
        <f t="shared" si="37"/>
        <v>0</v>
      </c>
      <c r="G74" s="22">
        <v>4</v>
      </c>
      <c r="H74" s="9">
        <f t="shared" si="38"/>
        <v>0.4</v>
      </c>
      <c r="I74" s="22">
        <v>6</v>
      </c>
      <c r="J74" s="9">
        <f t="shared" si="39"/>
        <v>0.6</v>
      </c>
      <c r="K74" s="22">
        <v>0</v>
      </c>
      <c r="L74" s="9">
        <f t="shared" si="40"/>
        <v>0</v>
      </c>
      <c r="M74" s="10">
        <f t="shared" si="41"/>
        <v>3.4</v>
      </c>
      <c r="N74" s="24">
        <v>9.5</v>
      </c>
      <c r="O74" s="11">
        <f t="shared" si="43"/>
        <v>1</v>
      </c>
      <c r="P74" s="11">
        <f t="shared" si="42"/>
        <v>0.4</v>
      </c>
    </row>
    <row r="75" spans="1:17" ht="18.75" x14ac:dyDescent="0.3">
      <c r="A75" s="4" t="s">
        <v>18</v>
      </c>
      <c r="B75" s="25">
        <v>37</v>
      </c>
      <c r="C75" s="6">
        <f t="shared" si="44"/>
        <v>16</v>
      </c>
      <c r="D75" s="23">
        <f t="shared" si="36"/>
        <v>0.43243243243243246</v>
      </c>
      <c r="E75" s="25">
        <v>1</v>
      </c>
      <c r="F75" s="8">
        <f t="shared" si="37"/>
        <v>6.25E-2</v>
      </c>
      <c r="G75" s="25">
        <v>3</v>
      </c>
      <c r="H75" s="9">
        <f t="shared" si="38"/>
        <v>0.1875</v>
      </c>
      <c r="I75" s="25">
        <v>9</v>
      </c>
      <c r="J75" s="9">
        <f t="shared" si="39"/>
        <v>0.5625</v>
      </c>
      <c r="K75" s="25">
        <v>3</v>
      </c>
      <c r="L75" s="9">
        <f t="shared" si="40"/>
        <v>0.1875</v>
      </c>
      <c r="M75" s="10">
        <f t="shared" si="41"/>
        <v>3.125</v>
      </c>
      <c r="N75" s="24">
        <v>8</v>
      </c>
      <c r="O75" s="11">
        <f t="shared" si="43"/>
        <v>0.8125</v>
      </c>
      <c r="P75" s="11">
        <f t="shared" si="42"/>
        <v>0.25</v>
      </c>
      <c r="Q75" t="s">
        <v>66</v>
      </c>
    </row>
    <row r="76" spans="1:17" ht="18.75" x14ac:dyDescent="0.3">
      <c r="A76" s="12" t="s">
        <v>13</v>
      </c>
      <c r="B76" s="12">
        <f>SUM(B69:B75)</f>
        <v>352</v>
      </c>
      <c r="C76" s="13">
        <f>SUM(E76+G76+I76+K76)</f>
        <v>166</v>
      </c>
      <c r="D76" s="14">
        <f>C76/B76</f>
        <v>0.47159090909090912</v>
      </c>
      <c r="E76" s="13">
        <f>SUM(E69:E75)</f>
        <v>33</v>
      </c>
      <c r="F76" s="15">
        <f>E76/C76</f>
        <v>0.19879518072289157</v>
      </c>
      <c r="G76" s="13">
        <v>74</v>
      </c>
      <c r="H76" s="15">
        <f t="shared" si="38"/>
        <v>0.44578313253012047</v>
      </c>
      <c r="I76" s="13">
        <f>SUM(I69:I75)</f>
        <v>54</v>
      </c>
      <c r="J76" s="15">
        <f t="shared" si="39"/>
        <v>0.3253012048192771</v>
      </c>
      <c r="K76" s="13">
        <f>SUM(K69:K75)</f>
        <v>5</v>
      </c>
      <c r="L76" s="15">
        <f t="shared" si="40"/>
        <v>3.0120481927710843E-2</v>
      </c>
      <c r="M76" s="16">
        <f t="shared" si="41"/>
        <v>3.8132530120481927</v>
      </c>
      <c r="N76" s="16">
        <f>AVERAGE(N69:N75)</f>
        <v>11.714285714285714</v>
      </c>
      <c r="O76" s="14">
        <f t="shared" ref="O76" si="45">(C76-K76)/C76</f>
        <v>0.96987951807228912</v>
      </c>
      <c r="P76" s="14">
        <f t="shared" si="42"/>
        <v>0.64457831325301207</v>
      </c>
    </row>
    <row r="77" spans="1:17" ht="18.75" x14ac:dyDescent="0.3">
      <c r="A77" s="17" t="s">
        <v>14</v>
      </c>
      <c r="B77" s="17"/>
      <c r="C77" s="18"/>
      <c r="D77" s="19"/>
      <c r="E77" s="18"/>
      <c r="F77" s="20"/>
      <c r="G77" s="18"/>
      <c r="H77" s="20"/>
      <c r="I77" s="18"/>
      <c r="J77" s="20"/>
      <c r="K77" s="18"/>
      <c r="L77" s="20"/>
      <c r="M77" s="21"/>
      <c r="N77" s="21"/>
      <c r="O77" s="19"/>
      <c r="P77" s="19"/>
    </row>
  </sheetData>
  <mergeCells count="60">
    <mergeCell ref="O19:O20"/>
    <mergeCell ref="P19:P20"/>
    <mergeCell ref="A32:C32"/>
    <mergeCell ref="A34:A35"/>
    <mergeCell ref="B34:B35"/>
    <mergeCell ref="C34:D34"/>
    <mergeCell ref="E34:F34"/>
    <mergeCell ref="G34:H34"/>
    <mergeCell ref="I34:J34"/>
    <mergeCell ref="K34:L34"/>
    <mergeCell ref="M34:M35"/>
    <mergeCell ref="N34:N35"/>
    <mergeCell ref="O34:O35"/>
    <mergeCell ref="P34:P35"/>
    <mergeCell ref="G19:H19"/>
    <mergeCell ref="I19:J19"/>
    <mergeCell ref="K19:L19"/>
    <mergeCell ref="M19:M20"/>
    <mergeCell ref="N19:N20"/>
    <mergeCell ref="A17:C17"/>
    <mergeCell ref="A19:A20"/>
    <mergeCell ref="B19:B20"/>
    <mergeCell ref="C19:D19"/>
    <mergeCell ref="E19:F19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50:L50"/>
    <mergeCell ref="M50:M51"/>
    <mergeCell ref="N50:N51"/>
    <mergeCell ref="A48:C48"/>
    <mergeCell ref="A50:A51"/>
    <mergeCell ref="B50:B51"/>
    <mergeCell ref="C50:D50"/>
    <mergeCell ref="E50:F50"/>
    <mergeCell ref="O50:O51"/>
    <mergeCell ref="P50:P51"/>
    <mergeCell ref="A65:C65"/>
    <mergeCell ref="A67:A68"/>
    <mergeCell ref="B67:B68"/>
    <mergeCell ref="C67:D67"/>
    <mergeCell ref="E67:F67"/>
    <mergeCell ref="G67:H67"/>
    <mergeCell ref="I67:J67"/>
    <mergeCell ref="K67:L67"/>
    <mergeCell ref="M67:M68"/>
    <mergeCell ref="N67:N68"/>
    <mergeCell ref="O67:O68"/>
    <mergeCell ref="P67:P68"/>
    <mergeCell ref="G50:H50"/>
    <mergeCell ref="I50:J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6"/>
  <sheetViews>
    <sheetView topLeftCell="A52" zoomScaleNormal="100" workbookViewId="0">
      <selection activeCell="M75" sqref="M75"/>
    </sheetView>
  </sheetViews>
  <sheetFormatPr defaultRowHeight="15" x14ac:dyDescent="0.25"/>
  <cols>
    <col min="1" max="1" width="15.7109375" customWidth="1"/>
    <col min="2" max="2" width="9.42578125" bestFit="1" customWidth="1"/>
    <col min="3" max="3" width="11.85546875" bestFit="1" customWidth="1"/>
    <col min="4" max="4" width="11" customWidth="1"/>
    <col min="5" max="5" width="9.42578125" customWidth="1"/>
    <col min="6" max="6" width="11.140625" customWidth="1"/>
    <col min="7" max="7" width="10.140625" customWidth="1"/>
    <col min="8" max="8" width="9.7109375" customWidth="1"/>
    <col min="9" max="9" width="11" customWidth="1"/>
    <col min="10" max="10" width="10.85546875" customWidth="1"/>
    <col min="11" max="12" width="10.5703125" customWidth="1"/>
    <col min="13" max="13" width="12.85546875" bestFit="1" customWidth="1"/>
    <col min="14" max="14" width="13.42578125" bestFit="1" customWidth="1"/>
    <col min="15" max="16" width="12.85546875" bestFit="1" customWidth="1"/>
  </cols>
  <sheetData>
    <row r="1" spans="1:17" ht="18.75" x14ac:dyDescent="0.3">
      <c r="A1" s="57" t="s">
        <v>41</v>
      </c>
      <c r="B1" s="57"/>
      <c r="C1" s="57"/>
      <c r="D1" s="1">
        <v>43620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18.7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5</v>
      </c>
      <c r="D5" s="7">
        <f t="shared" ref="D5:D11" si="0">C5/B5</f>
        <v>8.9285714285714288E-2</v>
      </c>
      <c r="E5" s="6">
        <v>1</v>
      </c>
      <c r="F5" s="8">
        <f t="shared" ref="F5:F11" si="1">E5/$C5</f>
        <v>0.2</v>
      </c>
      <c r="G5" s="6">
        <v>3</v>
      </c>
      <c r="H5" s="9">
        <f t="shared" ref="H5:H13" si="2">G5/$C5</f>
        <v>0.6</v>
      </c>
      <c r="I5" s="6">
        <f>+I21</f>
        <v>0</v>
      </c>
      <c r="J5" s="9">
        <f t="shared" ref="J5:J13" si="3">I5/$C5</f>
        <v>0</v>
      </c>
      <c r="K5" s="6">
        <v>1</v>
      </c>
      <c r="L5" s="9">
        <f t="shared" ref="L5:L12" si="4">K5/$C5</f>
        <v>0.2</v>
      </c>
      <c r="M5" s="10">
        <f t="shared" ref="M5:M12" si="5" xml:space="preserve"> (E5*5+G5*4+I5*3+K5*2)/C5</f>
        <v>3.8</v>
      </c>
      <c r="N5" s="10">
        <v>17</v>
      </c>
      <c r="O5" s="11">
        <f t="shared" ref="O5:O12" si="6">(C5-K5)/C5</f>
        <v>0.8</v>
      </c>
      <c r="P5" s="11">
        <f t="shared" ref="P5:P13" si="7">(E5+G5)/C5</f>
        <v>0.8</v>
      </c>
      <c r="Q5" t="s">
        <v>46</v>
      </c>
    </row>
    <row r="6" spans="1:17" ht="18.75" x14ac:dyDescent="0.3">
      <c r="A6" s="4" t="s">
        <v>11</v>
      </c>
      <c r="B6" s="4">
        <v>65</v>
      </c>
      <c r="C6" s="6">
        <f t="shared" ref="C6:C11" si="8">E6+G6+I6+K6</f>
        <v>4</v>
      </c>
      <c r="D6" s="7">
        <f t="shared" si="0"/>
        <v>6.1538461538461542E-2</v>
      </c>
      <c r="E6" s="6">
        <v>0</v>
      </c>
      <c r="F6" s="8">
        <f t="shared" si="1"/>
        <v>0</v>
      </c>
      <c r="G6" s="6">
        <v>3</v>
      </c>
      <c r="H6" s="9">
        <f t="shared" si="2"/>
        <v>0.75</v>
      </c>
      <c r="I6" s="6">
        <v>1</v>
      </c>
      <c r="J6" s="9">
        <f t="shared" si="3"/>
        <v>0.25</v>
      </c>
      <c r="K6" s="6">
        <v>0</v>
      </c>
      <c r="L6" s="9">
        <f t="shared" si="4"/>
        <v>0</v>
      </c>
      <c r="M6" s="10">
        <f t="shared" si="5"/>
        <v>3.75</v>
      </c>
      <c r="N6" s="10">
        <v>20</v>
      </c>
      <c r="O6" s="11">
        <f t="shared" si="6"/>
        <v>1</v>
      </c>
      <c r="P6" s="11">
        <f t="shared" si="7"/>
        <v>0.75</v>
      </c>
    </row>
    <row r="7" spans="1:17" ht="18.75" x14ac:dyDescent="0.3">
      <c r="A7" s="4" t="s">
        <v>15</v>
      </c>
      <c r="B7" s="26">
        <v>42</v>
      </c>
      <c r="C7" s="6">
        <f t="shared" si="8"/>
        <v>21</v>
      </c>
      <c r="D7" s="23">
        <f t="shared" si="0"/>
        <v>0.5</v>
      </c>
      <c r="E7" s="22">
        <v>1</v>
      </c>
      <c r="F7" s="8">
        <f t="shared" si="1"/>
        <v>4.7619047619047616E-2</v>
      </c>
      <c r="G7" s="22">
        <v>4</v>
      </c>
      <c r="H7" s="9">
        <f t="shared" si="2"/>
        <v>0.19047619047619047</v>
      </c>
      <c r="I7" s="22">
        <v>9</v>
      </c>
      <c r="J7" s="9">
        <f t="shared" si="3"/>
        <v>0.42857142857142855</v>
      </c>
      <c r="K7" s="22">
        <v>7</v>
      </c>
      <c r="L7" s="9">
        <f t="shared" si="4"/>
        <v>0.33333333333333331</v>
      </c>
      <c r="M7" s="10">
        <f t="shared" si="5"/>
        <v>2.9523809523809526</v>
      </c>
      <c r="N7" s="24">
        <v>15</v>
      </c>
      <c r="O7" s="11">
        <f t="shared" si="6"/>
        <v>0.66666666666666663</v>
      </c>
      <c r="P7" s="11">
        <f t="shared" si="7"/>
        <v>0.23809523809523808</v>
      </c>
      <c r="Q7" t="s">
        <v>42</v>
      </c>
    </row>
    <row r="8" spans="1:17" ht="18.75" x14ac:dyDescent="0.3">
      <c r="A8" s="4" t="s">
        <v>16</v>
      </c>
      <c r="B8" s="25">
        <v>91</v>
      </c>
      <c r="C8" s="6">
        <f t="shared" si="8"/>
        <v>10</v>
      </c>
      <c r="D8" s="23">
        <f t="shared" si="0"/>
        <v>0.10989010989010989</v>
      </c>
      <c r="E8" s="22">
        <v>1</v>
      </c>
      <c r="F8" s="8">
        <f t="shared" si="1"/>
        <v>0.1</v>
      </c>
      <c r="G8" s="22">
        <v>4</v>
      </c>
      <c r="H8" s="9">
        <f t="shared" si="2"/>
        <v>0.4</v>
      </c>
      <c r="I8" s="22">
        <v>4</v>
      </c>
      <c r="J8" s="9">
        <f t="shared" si="3"/>
        <v>0.4</v>
      </c>
      <c r="K8" s="22">
        <v>1</v>
      </c>
      <c r="L8" s="9">
        <f t="shared" si="4"/>
        <v>0.1</v>
      </c>
      <c r="M8" s="10">
        <f t="shared" si="5"/>
        <v>3.5</v>
      </c>
      <c r="N8" s="24">
        <v>20</v>
      </c>
      <c r="O8" s="11">
        <f t="shared" si="6"/>
        <v>0.9</v>
      </c>
      <c r="P8" s="11">
        <f t="shared" si="7"/>
        <v>0.5</v>
      </c>
      <c r="Q8" t="s">
        <v>43</v>
      </c>
    </row>
    <row r="9" spans="1:17" ht="18.75" x14ac:dyDescent="0.3">
      <c r="A9" s="4" t="s">
        <v>12</v>
      </c>
      <c r="B9" s="28"/>
      <c r="C9" s="29"/>
      <c r="D9" s="30"/>
      <c r="E9" s="29"/>
      <c r="F9" s="31"/>
      <c r="G9" s="29"/>
      <c r="H9" s="31"/>
      <c r="I9" s="29"/>
      <c r="J9" s="31"/>
      <c r="K9" s="29"/>
      <c r="L9" s="31"/>
      <c r="M9" s="32"/>
      <c r="N9" s="32"/>
      <c r="O9" s="33"/>
      <c r="P9" s="33"/>
    </row>
    <row r="10" spans="1:17" ht="18.75" x14ac:dyDescent="0.3">
      <c r="A10" s="4" t="s">
        <v>17</v>
      </c>
      <c r="B10" s="25">
        <v>17</v>
      </c>
      <c r="C10" s="6">
        <f t="shared" si="8"/>
        <v>2</v>
      </c>
      <c r="D10" s="23">
        <f t="shared" si="0"/>
        <v>0.11764705882352941</v>
      </c>
      <c r="E10" s="22">
        <v>1</v>
      </c>
      <c r="F10" s="8">
        <f t="shared" si="1"/>
        <v>0.5</v>
      </c>
      <c r="G10" s="22">
        <v>0</v>
      </c>
      <c r="H10" s="9">
        <f t="shared" si="2"/>
        <v>0</v>
      </c>
      <c r="I10" s="22">
        <v>0</v>
      </c>
      <c r="J10" s="9">
        <f t="shared" si="3"/>
        <v>0</v>
      </c>
      <c r="K10" s="22">
        <v>1</v>
      </c>
      <c r="L10" s="9">
        <f t="shared" si="4"/>
        <v>0.5</v>
      </c>
      <c r="M10" s="10">
        <f t="shared" si="5"/>
        <v>3.5</v>
      </c>
      <c r="N10" s="24">
        <v>18</v>
      </c>
      <c r="O10" s="11">
        <f t="shared" si="6"/>
        <v>0.5</v>
      </c>
      <c r="P10" s="11">
        <f t="shared" si="7"/>
        <v>0.5</v>
      </c>
      <c r="Q10" t="s">
        <v>44</v>
      </c>
    </row>
    <row r="11" spans="1:17" ht="18.75" x14ac:dyDescent="0.3">
      <c r="A11" s="4" t="s">
        <v>18</v>
      </c>
      <c r="B11" s="25">
        <v>37</v>
      </c>
      <c r="C11" s="6">
        <f t="shared" si="8"/>
        <v>7</v>
      </c>
      <c r="D11" s="23">
        <f t="shared" si="0"/>
        <v>0.1891891891891892</v>
      </c>
      <c r="E11" s="25">
        <v>0</v>
      </c>
      <c r="F11" s="8">
        <f t="shared" si="1"/>
        <v>0</v>
      </c>
      <c r="G11" s="25">
        <v>2</v>
      </c>
      <c r="H11" s="9">
        <f t="shared" si="2"/>
        <v>0.2857142857142857</v>
      </c>
      <c r="I11" s="25">
        <v>4</v>
      </c>
      <c r="J11" s="9">
        <f t="shared" si="3"/>
        <v>0.5714285714285714</v>
      </c>
      <c r="K11" s="25">
        <v>1</v>
      </c>
      <c r="L11" s="9">
        <f t="shared" si="4"/>
        <v>0.14285714285714285</v>
      </c>
      <c r="M11" s="10">
        <f t="shared" si="5"/>
        <v>3.1428571428571428</v>
      </c>
      <c r="N11" s="24">
        <v>17</v>
      </c>
      <c r="O11" s="11">
        <f t="shared" si="6"/>
        <v>0.8571428571428571</v>
      </c>
      <c r="P11" s="11">
        <f t="shared" si="7"/>
        <v>0.2857142857142857</v>
      </c>
      <c r="Q11" t="s">
        <v>45</v>
      </c>
    </row>
    <row r="12" spans="1:17" ht="18.75" x14ac:dyDescent="0.3">
      <c r="A12" s="12" t="s">
        <v>13</v>
      </c>
      <c r="B12" s="12">
        <f>SUM(B5:B11)</f>
        <v>308</v>
      </c>
      <c r="C12" s="13">
        <f>SUM(C5:C11)</f>
        <v>49</v>
      </c>
      <c r="D12" s="46">
        <f>C12/B12</f>
        <v>0.15909090909090909</v>
      </c>
      <c r="E12" s="13">
        <f>SUM(E5:E11)</f>
        <v>4</v>
      </c>
      <c r="F12" s="47">
        <f>E12/C12</f>
        <v>8.1632653061224483E-2</v>
      </c>
      <c r="G12" s="13">
        <f>SUM(G5:G11)</f>
        <v>16</v>
      </c>
      <c r="H12" s="47">
        <f t="shared" si="2"/>
        <v>0.32653061224489793</v>
      </c>
      <c r="I12" s="13">
        <f>SUM(I5:I11)</f>
        <v>18</v>
      </c>
      <c r="J12" s="47">
        <f t="shared" si="3"/>
        <v>0.36734693877551022</v>
      </c>
      <c r="K12" s="13">
        <f>SUM(K5:K11)</f>
        <v>11</v>
      </c>
      <c r="L12" s="47">
        <f t="shared" si="4"/>
        <v>0.22448979591836735</v>
      </c>
      <c r="M12" s="16">
        <f t="shared" si="5"/>
        <v>3.2653061224489797</v>
      </c>
      <c r="N12" s="16">
        <f>AVERAGE(N5:N11)</f>
        <v>17.833333333333332</v>
      </c>
      <c r="O12" s="46">
        <f t="shared" si="6"/>
        <v>0.77551020408163263</v>
      </c>
      <c r="P12" s="46">
        <f t="shared" si="7"/>
        <v>0.40816326530612246</v>
      </c>
    </row>
    <row r="13" spans="1:17" ht="18.75" x14ac:dyDescent="0.3">
      <c r="A13" s="17" t="s">
        <v>14</v>
      </c>
      <c r="B13" s="17">
        <v>7726</v>
      </c>
      <c r="C13" s="18">
        <v>7643</v>
      </c>
      <c r="D13" s="48">
        <v>0.98899999999999999</v>
      </c>
      <c r="E13" s="18">
        <v>904</v>
      </c>
      <c r="F13" s="36">
        <f>E13/C13</f>
        <v>0.11827816302499018</v>
      </c>
      <c r="G13" s="18">
        <v>2558</v>
      </c>
      <c r="H13" s="36">
        <f t="shared" si="2"/>
        <v>0.33468533298443021</v>
      </c>
      <c r="I13" s="18">
        <v>2835</v>
      </c>
      <c r="J13" s="36">
        <f t="shared" si="3"/>
        <v>0.37092764621222035</v>
      </c>
      <c r="K13" s="18">
        <v>1346</v>
      </c>
      <c r="L13" s="36">
        <v>0.17599999999999999</v>
      </c>
      <c r="M13" s="21">
        <v>3.4</v>
      </c>
      <c r="N13" s="21">
        <v>18.399999999999999</v>
      </c>
      <c r="O13" s="48">
        <v>0.82399999999999995</v>
      </c>
      <c r="P13" s="48">
        <f t="shared" si="7"/>
        <v>0.45296349600942037</v>
      </c>
    </row>
    <row r="17" spans="1:17" ht="18.75" x14ac:dyDescent="0.3">
      <c r="A17" s="57" t="s">
        <v>41</v>
      </c>
      <c r="B17" s="57"/>
      <c r="C17" s="57"/>
      <c r="D17" s="1">
        <v>43630</v>
      </c>
    </row>
    <row r="19" spans="1:17" ht="18.75" x14ac:dyDescent="0.25">
      <c r="A19" s="58" t="s">
        <v>1</v>
      </c>
      <c r="B19" s="59" t="s">
        <v>2</v>
      </c>
      <c r="C19" s="61" t="s">
        <v>3</v>
      </c>
      <c r="D19" s="61"/>
      <c r="E19" s="62">
        <v>5</v>
      </c>
      <c r="F19" s="63"/>
      <c r="G19" s="62">
        <v>4</v>
      </c>
      <c r="H19" s="63"/>
      <c r="I19" s="62">
        <v>3</v>
      </c>
      <c r="J19" s="63"/>
      <c r="K19" s="62">
        <v>2</v>
      </c>
      <c r="L19" s="63"/>
      <c r="M19" s="55" t="s">
        <v>4</v>
      </c>
      <c r="N19" s="55" t="s">
        <v>5</v>
      </c>
      <c r="O19" s="55" t="s">
        <v>6</v>
      </c>
      <c r="P19" s="55" t="s">
        <v>7</v>
      </c>
    </row>
    <row r="20" spans="1:17" ht="18.75" x14ac:dyDescent="0.25">
      <c r="A20" s="58"/>
      <c r="B20" s="60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6"/>
      <c r="N20" s="56"/>
      <c r="O20" s="56"/>
      <c r="P20" s="56"/>
    </row>
    <row r="21" spans="1:17" ht="18.75" x14ac:dyDescent="0.3">
      <c r="A21" s="4" t="s">
        <v>10</v>
      </c>
      <c r="B21" s="28"/>
      <c r="C21" s="29"/>
      <c r="D21" s="30"/>
      <c r="E21" s="29"/>
      <c r="F21" s="31"/>
      <c r="G21" s="29"/>
      <c r="H21" s="31"/>
      <c r="I21" s="29"/>
      <c r="J21" s="31"/>
      <c r="K21" s="29"/>
      <c r="L21" s="31"/>
      <c r="M21" s="32"/>
      <c r="N21" s="32"/>
      <c r="O21" s="33"/>
      <c r="P21" s="33"/>
    </row>
    <row r="22" spans="1:17" ht="18.75" x14ac:dyDescent="0.3">
      <c r="A22" s="4" t="s">
        <v>11</v>
      </c>
      <c r="B22" s="4">
        <v>65</v>
      </c>
      <c r="C22" s="6">
        <f t="shared" ref="C22:C27" si="9">E22+G22+I22+K22</f>
        <v>6</v>
      </c>
      <c r="D22" s="7">
        <f t="shared" ref="D22:D27" si="10">C22/B22</f>
        <v>9.2307692307692313E-2</v>
      </c>
      <c r="E22" s="6">
        <v>0</v>
      </c>
      <c r="F22" s="8">
        <f t="shared" ref="F22:F27" si="11">E22/$C22</f>
        <v>0</v>
      </c>
      <c r="G22" s="6">
        <v>3</v>
      </c>
      <c r="H22" s="9">
        <f t="shared" ref="H22:H29" si="12">G22/$C22</f>
        <v>0.5</v>
      </c>
      <c r="I22" s="6">
        <v>3</v>
      </c>
      <c r="J22" s="9">
        <f t="shared" ref="J22:J29" si="13">I22/$C22</f>
        <v>0.5</v>
      </c>
      <c r="K22" s="6">
        <v>0</v>
      </c>
      <c r="L22" s="9">
        <f t="shared" ref="L22:L28" si="14">K22/$C22</f>
        <v>0</v>
      </c>
      <c r="M22" s="10">
        <f t="shared" ref="M22:M28" si="15" xml:space="preserve"> (E22*5+G22*4+I22*3+K22*2)/C22</f>
        <v>3.5</v>
      </c>
      <c r="N22" s="10">
        <v>20</v>
      </c>
      <c r="O22" s="11">
        <f t="shared" ref="O22:O28" si="16">(C22-K22)/C22</f>
        <v>1</v>
      </c>
      <c r="P22" s="11">
        <f t="shared" ref="P22:P29" si="17">(E22+G22)/C22</f>
        <v>0.5</v>
      </c>
    </row>
    <row r="23" spans="1:17" ht="18.75" x14ac:dyDescent="0.3">
      <c r="A23" s="4" t="s">
        <v>15</v>
      </c>
      <c r="B23" s="26">
        <v>42</v>
      </c>
      <c r="C23" s="6">
        <f t="shared" si="9"/>
        <v>6</v>
      </c>
      <c r="D23" s="23">
        <f t="shared" si="10"/>
        <v>0.14285714285714285</v>
      </c>
      <c r="E23" s="22">
        <v>1</v>
      </c>
      <c r="F23" s="8">
        <f t="shared" si="11"/>
        <v>0.16666666666666666</v>
      </c>
      <c r="G23" s="22">
        <v>4</v>
      </c>
      <c r="H23" s="9">
        <f t="shared" si="12"/>
        <v>0.66666666666666663</v>
      </c>
      <c r="I23" s="22">
        <v>0</v>
      </c>
      <c r="J23" s="9">
        <f t="shared" si="13"/>
        <v>0</v>
      </c>
      <c r="K23" s="22">
        <v>1</v>
      </c>
      <c r="L23" s="9">
        <f t="shared" si="14"/>
        <v>0.16666666666666666</v>
      </c>
      <c r="M23" s="10">
        <f t="shared" si="15"/>
        <v>3.8333333333333335</v>
      </c>
      <c r="N23" s="24">
        <v>22</v>
      </c>
      <c r="O23" s="11">
        <f t="shared" si="16"/>
        <v>0.83333333333333337</v>
      </c>
      <c r="P23" s="11">
        <f t="shared" si="17"/>
        <v>0.83333333333333337</v>
      </c>
      <c r="Q23" t="s">
        <v>36</v>
      </c>
    </row>
    <row r="24" spans="1:17" ht="18.75" x14ac:dyDescent="0.3">
      <c r="A24" s="4" t="s">
        <v>16</v>
      </c>
      <c r="B24" s="25">
        <v>91</v>
      </c>
      <c r="C24" s="6">
        <f t="shared" si="9"/>
        <v>1</v>
      </c>
      <c r="D24" s="23">
        <f t="shared" si="10"/>
        <v>1.098901098901099E-2</v>
      </c>
      <c r="E24" s="22">
        <v>0</v>
      </c>
      <c r="F24" s="8">
        <f t="shared" si="11"/>
        <v>0</v>
      </c>
      <c r="G24" s="22">
        <v>0</v>
      </c>
      <c r="H24" s="9">
        <f t="shared" si="12"/>
        <v>0</v>
      </c>
      <c r="I24" s="22">
        <v>1</v>
      </c>
      <c r="J24" s="9">
        <f t="shared" si="13"/>
        <v>1</v>
      </c>
      <c r="K24" s="22">
        <v>0</v>
      </c>
      <c r="L24" s="9">
        <f t="shared" si="14"/>
        <v>0</v>
      </c>
      <c r="M24" s="10">
        <f t="shared" si="15"/>
        <v>3</v>
      </c>
      <c r="N24" s="24">
        <v>19</v>
      </c>
      <c r="O24" s="11">
        <f t="shared" si="16"/>
        <v>1</v>
      </c>
      <c r="P24" s="11">
        <f t="shared" si="17"/>
        <v>0</v>
      </c>
    </row>
    <row r="25" spans="1:17" ht="18.75" x14ac:dyDescent="0.3">
      <c r="A25" s="4" t="s">
        <v>12</v>
      </c>
      <c r="B25" s="28"/>
      <c r="C25" s="29"/>
      <c r="D25" s="30"/>
      <c r="E25" s="29"/>
      <c r="F25" s="31"/>
      <c r="G25" s="29"/>
      <c r="H25" s="31"/>
      <c r="I25" s="29"/>
      <c r="J25" s="31"/>
      <c r="K25" s="29"/>
      <c r="L25" s="31"/>
      <c r="M25" s="32"/>
      <c r="N25" s="32"/>
      <c r="O25" s="33"/>
      <c r="P25" s="33"/>
    </row>
    <row r="26" spans="1:17" ht="18.75" x14ac:dyDescent="0.3">
      <c r="A26" s="4" t="s">
        <v>17</v>
      </c>
      <c r="B26" s="25">
        <v>17</v>
      </c>
      <c r="C26" s="6">
        <f t="shared" si="9"/>
        <v>1</v>
      </c>
      <c r="D26" s="23">
        <f t="shared" si="10"/>
        <v>5.8823529411764705E-2</v>
      </c>
      <c r="E26" s="22">
        <v>1</v>
      </c>
      <c r="F26" s="8">
        <f t="shared" si="11"/>
        <v>1</v>
      </c>
      <c r="G26" s="22">
        <v>0</v>
      </c>
      <c r="H26" s="9">
        <f t="shared" si="12"/>
        <v>0</v>
      </c>
      <c r="I26" s="22">
        <v>0</v>
      </c>
      <c r="J26" s="9">
        <f t="shared" si="13"/>
        <v>0</v>
      </c>
      <c r="K26" s="22">
        <v>0</v>
      </c>
      <c r="L26" s="9">
        <f t="shared" si="14"/>
        <v>0</v>
      </c>
      <c r="M26" s="10">
        <f t="shared" si="15"/>
        <v>5</v>
      </c>
      <c r="N26" s="24">
        <v>28</v>
      </c>
      <c r="O26" s="11">
        <f t="shared" si="16"/>
        <v>1</v>
      </c>
      <c r="P26" s="11">
        <f t="shared" si="17"/>
        <v>1</v>
      </c>
    </row>
    <row r="27" spans="1:17" ht="18.75" x14ac:dyDescent="0.3">
      <c r="A27" s="4" t="s">
        <v>18</v>
      </c>
      <c r="B27" s="25">
        <v>37</v>
      </c>
      <c r="C27" s="6">
        <f t="shared" si="9"/>
        <v>3</v>
      </c>
      <c r="D27" s="23">
        <f t="shared" si="10"/>
        <v>8.1081081081081086E-2</v>
      </c>
      <c r="E27" s="25">
        <v>0</v>
      </c>
      <c r="F27" s="8">
        <f t="shared" si="11"/>
        <v>0</v>
      </c>
      <c r="G27" s="25">
        <v>0</v>
      </c>
      <c r="H27" s="9">
        <f t="shared" si="12"/>
        <v>0</v>
      </c>
      <c r="I27" s="25">
        <v>0</v>
      </c>
      <c r="J27" s="9">
        <f t="shared" si="13"/>
        <v>0</v>
      </c>
      <c r="K27" s="25">
        <v>3</v>
      </c>
      <c r="L27" s="9">
        <f t="shared" si="14"/>
        <v>1</v>
      </c>
      <c r="M27" s="10">
        <f t="shared" si="15"/>
        <v>2</v>
      </c>
      <c r="N27" s="24">
        <v>8</v>
      </c>
      <c r="O27" s="11">
        <f t="shared" si="16"/>
        <v>0</v>
      </c>
      <c r="P27" s="11">
        <f t="shared" si="17"/>
        <v>0</v>
      </c>
      <c r="Q27" t="s">
        <v>57</v>
      </c>
    </row>
    <row r="28" spans="1:17" ht="18.75" x14ac:dyDescent="0.3">
      <c r="A28" s="12" t="s">
        <v>13</v>
      </c>
      <c r="B28" s="12">
        <f>SUM(B21:B27)</f>
        <v>252</v>
      </c>
      <c r="C28" s="13">
        <f>SUM(C21:C27)</f>
        <v>17</v>
      </c>
      <c r="D28" s="46">
        <f>C28/B28</f>
        <v>6.7460317460317457E-2</v>
      </c>
      <c r="E28" s="13">
        <f>SUM(E21:E27)</f>
        <v>2</v>
      </c>
      <c r="F28" s="47">
        <f>E28/C28</f>
        <v>0.11764705882352941</v>
      </c>
      <c r="G28" s="13">
        <f>SUM(G21:G27)</f>
        <v>7</v>
      </c>
      <c r="H28" s="47">
        <f t="shared" si="12"/>
        <v>0.41176470588235292</v>
      </c>
      <c r="I28" s="13">
        <f>SUM(I21:I27)</f>
        <v>4</v>
      </c>
      <c r="J28" s="47">
        <f t="shared" si="13"/>
        <v>0.23529411764705882</v>
      </c>
      <c r="K28" s="13">
        <f>SUM(K21:K27)</f>
        <v>4</v>
      </c>
      <c r="L28" s="47">
        <f t="shared" si="14"/>
        <v>0.23529411764705882</v>
      </c>
      <c r="M28" s="16">
        <f t="shared" si="15"/>
        <v>3.4117647058823528</v>
      </c>
      <c r="N28" s="16">
        <f>AVERAGE(N21:N27)</f>
        <v>19.399999999999999</v>
      </c>
      <c r="O28" s="46">
        <f t="shared" si="16"/>
        <v>0.76470588235294112</v>
      </c>
      <c r="P28" s="46">
        <f t="shared" si="17"/>
        <v>0.52941176470588236</v>
      </c>
    </row>
    <row r="29" spans="1:17" ht="18.75" x14ac:dyDescent="0.3">
      <c r="A29" s="17" t="s">
        <v>14</v>
      </c>
      <c r="B29" s="17">
        <v>977</v>
      </c>
      <c r="C29" s="18">
        <v>973</v>
      </c>
      <c r="D29" s="48">
        <v>0.996</v>
      </c>
      <c r="E29" s="18">
        <v>163</v>
      </c>
      <c r="F29" s="36">
        <f>E29/C29</f>
        <v>0.16752312435765673</v>
      </c>
      <c r="G29" s="18">
        <v>416</v>
      </c>
      <c r="H29" s="36">
        <f t="shared" si="12"/>
        <v>0.42754367934224047</v>
      </c>
      <c r="I29" s="18">
        <v>308</v>
      </c>
      <c r="J29" s="36">
        <f t="shared" si="13"/>
        <v>0.31654676258992803</v>
      </c>
      <c r="K29" s="18">
        <v>86</v>
      </c>
      <c r="L29" s="36">
        <v>8.7999999999999995E-2</v>
      </c>
      <c r="M29" s="21">
        <v>3.7</v>
      </c>
      <c r="N29" s="21">
        <v>20.5</v>
      </c>
      <c r="O29" s="48">
        <v>0.91200000000000003</v>
      </c>
      <c r="P29" s="48">
        <f t="shared" si="17"/>
        <v>0.59506680369989717</v>
      </c>
    </row>
    <row r="33" spans="1:17" ht="18.75" x14ac:dyDescent="0.3">
      <c r="A33" s="57" t="s">
        <v>41</v>
      </c>
      <c r="B33" s="57"/>
      <c r="C33" s="57"/>
      <c r="D33" s="1" t="s">
        <v>55</v>
      </c>
    </row>
    <row r="35" spans="1:17" ht="18.75" x14ac:dyDescent="0.25">
      <c r="A35" s="58" t="s">
        <v>1</v>
      </c>
      <c r="B35" s="59" t="s">
        <v>2</v>
      </c>
      <c r="C35" s="61" t="s">
        <v>3</v>
      </c>
      <c r="D35" s="61"/>
      <c r="E35" s="62">
        <v>5</v>
      </c>
      <c r="F35" s="63"/>
      <c r="G35" s="62">
        <v>4</v>
      </c>
      <c r="H35" s="63"/>
      <c r="I35" s="62">
        <v>3</v>
      </c>
      <c r="J35" s="63"/>
      <c r="K35" s="62">
        <v>2</v>
      </c>
      <c r="L35" s="63"/>
      <c r="M35" s="55" t="s">
        <v>4</v>
      </c>
      <c r="N35" s="55" t="s">
        <v>5</v>
      </c>
      <c r="O35" s="55" t="s">
        <v>6</v>
      </c>
      <c r="P35" s="55" t="s">
        <v>7</v>
      </c>
    </row>
    <row r="36" spans="1:17" ht="18.75" x14ac:dyDescent="0.25">
      <c r="A36" s="58"/>
      <c r="B36" s="60"/>
      <c r="C36" s="2" t="s">
        <v>8</v>
      </c>
      <c r="D36" s="2" t="s">
        <v>9</v>
      </c>
      <c r="E36" s="3" t="s">
        <v>8</v>
      </c>
      <c r="F36" s="3" t="s">
        <v>9</v>
      </c>
      <c r="G36" s="3" t="s">
        <v>8</v>
      </c>
      <c r="H36" s="3" t="s">
        <v>9</v>
      </c>
      <c r="I36" s="3" t="s">
        <v>8</v>
      </c>
      <c r="J36" s="3" t="s">
        <v>9</v>
      </c>
      <c r="K36" s="3" t="s">
        <v>8</v>
      </c>
      <c r="L36" s="3" t="s">
        <v>9</v>
      </c>
      <c r="M36" s="56"/>
      <c r="N36" s="56"/>
      <c r="O36" s="56"/>
      <c r="P36" s="56"/>
    </row>
    <row r="37" spans="1:17" ht="18.75" x14ac:dyDescent="0.3">
      <c r="A37" s="4" t="s">
        <v>10</v>
      </c>
      <c r="B37" s="5">
        <v>56</v>
      </c>
      <c r="C37" s="6">
        <f>E37+G37+I37+K37</f>
        <v>5</v>
      </c>
      <c r="D37" s="7">
        <f t="shared" ref="D37:D43" si="18">C37/B37</f>
        <v>8.9285714285714288E-2</v>
      </c>
      <c r="E37" s="6">
        <f>E5+E21</f>
        <v>1</v>
      </c>
      <c r="F37" s="8">
        <f t="shared" ref="F37:F43" si="19">E37/$C37</f>
        <v>0.2</v>
      </c>
      <c r="G37" s="6">
        <f>G5+G21</f>
        <v>3</v>
      </c>
      <c r="H37" s="9">
        <f t="shared" ref="H37:H44" si="20">G37/$C37</f>
        <v>0.6</v>
      </c>
      <c r="I37" s="6">
        <f>I5+I21</f>
        <v>0</v>
      </c>
      <c r="J37" s="9">
        <f t="shared" ref="J37:J44" si="21">I37/$C37</f>
        <v>0</v>
      </c>
      <c r="K37" s="6">
        <f>K5+K21</f>
        <v>1</v>
      </c>
      <c r="L37" s="9">
        <f t="shared" ref="L37:L44" si="22">K37/$C37</f>
        <v>0.2</v>
      </c>
      <c r="M37" s="10">
        <f t="shared" ref="M37:M44" si="23" xml:space="preserve"> (E37*5+G37*4+I37*3+K37*2)/C37</f>
        <v>3.8</v>
      </c>
      <c r="N37" s="10">
        <f>AVERAGE(N5,N21)</f>
        <v>17</v>
      </c>
      <c r="O37" s="11">
        <f t="shared" ref="O37:O38" si="24">(C37-K37)/C37</f>
        <v>0.8</v>
      </c>
      <c r="P37" s="11">
        <v>0.8</v>
      </c>
      <c r="Q37" t="s">
        <v>46</v>
      </c>
    </row>
    <row r="38" spans="1:17" ht="18.75" x14ac:dyDescent="0.3">
      <c r="A38" s="4" t="s">
        <v>11</v>
      </c>
      <c r="B38" s="4">
        <v>65</v>
      </c>
      <c r="C38" s="6">
        <f t="shared" ref="C38:C43" si="25">E38+G38+I38+K38</f>
        <v>10</v>
      </c>
      <c r="D38" s="7">
        <f t="shared" si="18"/>
        <v>0.15384615384615385</v>
      </c>
      <c r="E38" s="6">
        <f t="shared" ref="E38:E43" si="26">E6+E22</f>
        <v>0</v>
      </c>
      <c r="F38" s="8">
        <f t="shared" si="19"/>
        <v>0</v>
      </c>
      <c r="G38" s="6">
        <f t="shared" ref="G38:G43" si="27">G6+G22</f>
        <v>6</v>
      </c>
      <c r="H38" s="9">
        <f t="shared" si="20"/>
        <v>0.6</v>
      </c>
      <c r="I38" s="6">
        <f t="shared" ref="I38:I43" si="28">I6+I22</f>
        <v>4</v>
      </c>
      <c r="J38" s="9">
        <f t="shared" si="21"/>
        <v>0.4</v>
      </c>
      <c r="K38" s="6">
        <f t="shared" ref="K38:K42" si="29">K6+K22</f>
        <v>0</v>
      </c>
      <c r="L38" s="9">
        <f t="shared" si="22"/>
        <v>0</v>
      </c>
      <c r="M38" s="10">
        <f t="shared" si="23"/>
        <v>3.6</v>
      </c>
      <c r="N38" s="10">
        <f t="shared" ref="N38:N43" si="30">AVERAGE(N6,N22)</f>
        <v>20</v>
      </c>
      <c r="O38" s="11">
        <f t="shared" si="24"/>
        <v>1</v>
      </c>
      <c r="P38" s="11">
        <v>0.625</v>
      </c>
    </row>
    <row r="39" spans="1:17" ht="18.75" x14ac:dyDescent="0.3">
      <c r="A39" s="4" t="s">
        <v>15</v>
      </c>
      <c r="B39" s="26">
        <v>42</v>
      </c>
      <c r="C39" s="6">
        <f t="shared" si="25"/>
        <v>27</v>
      </c>
      <c r="D39" s="23">
        <f t="shared" si="18"/>
        <v>0.6428571428571429</v>
      </c>
      <c r="E39" s="6">
        <f t="shared" si="26"/>
        <v>2</v>
      </c>
      <c r="F39" s="8">
        <f t="shared" si="19"/>
        <v>7.407407407407407E-2</v>
      </c>
      <c r="G39" s="6">
        <f t="shared" si="27"/>
        <v>8</v>
      </c>
      <c r="H39" s="9">
        <f t="shared" si="20"/>
        <v>0.29629629629629628</v>
      </c>
      <c r="I39" s="6">
        <f t="shared" si="28"/>
        <v>9</v>
      </c>
      <c r="J39" s="9">
        <f t="shared" si="21"/>
        <v>0.33333333333333331</v>
      </c>
      <c r="K39" s="6">
        <f t="shared" si="29"/>
        <v>8</v>
      </c>
      <c r="L39" s="9">
        <f t="shared" si="22"/>
        <v>0.29629629629629628</v>
      </c>
      <c r="M39" s="10">
        <f t="shared" si="23"/>
        <v>3.1481481481481484</v>
      </c>
      <c r="N39" s="10">
        <f t="shared" si="30"/>
        <v>18.5</v>
      </c>
      <c r="O39" s="11">
        <f>AVERAGE(O23,O7)</f>
        <v>0.75</v>
      </c>
      <c r="P39" s="11">
        <v>0.53600000000000003</v>
      </c>
      <c r="Q39" t="s">
        <v>58</v>
      </c>
    </row>
    <row r="40" spans="1:17" ht="18.75" x14ac:dyDescent="0.3">
      <c r="A40" s="4" t="s">
        <v>16</v>
      </c>
      <c r="B40" s="25">
        <v>91</v>
      </c>
      <c r="C40" s="6">
        <f t="shared" si="25"/>
        <v>11</v>
      </c>
      <c r="D40" s="23">
        <f t="shared" si="18"/>
        <v>0.12087912087912088</v>
      </c>
      <c r="E40" s="6">
        <f t="shared" si="26"/>
        <v>1</v>
      </c>
      <c r="F40" s="8">
        <f t="shared" si="19"/>
        <v>9.0909090909090912E-2</v>
      </c>
      <c r="G40" s="6">
        <f t="shared" si="27"/>
        <v>4</v>
      </c>
      <c r="H40" s="9">
        <f t="shared" si="20"/>
        <v>0.36363636363636365</v>
      </c>
      <c r="I40" s="6">
        <f t="shared" si="28"/>
        <v>5</v>
      </c>
      <c r="J40" s="9">
        <f t="shared" si="21"/>
        <v>0.45454545454545453</v>
      </c>
      <c r="K40" s="6">
        <f t="shared" si="29"/>
        <v>1</v>
      </c>
      <c r="L40" s="9">
        <f t="shared" si="22"/>
        <v>9.0909090909090912E-2</v>
      </c>
      <c r="M40" s="10">
        <f t="shared" si="23"/>
        <v>3.4545454545454546</v>
      </c>
      <c r="N40" s="10">
        <f t="shared" si="30"/>
        <v>19.5</v>
      </c>
      <c r="O40" s="11">
        <f>AVERAGE(O24,O8)</f>
        <v>0.95</v>
      </c>
      <c r="P40" s="11">
        <v>0.5</v>
      </c>
      <c r="Q40" t="s">
        <v>43</v>
      </c>
    </row>
    <row r="41" spans="1:17" ht="18.75" x14ac:dyDescent="0.3">
      <c r="A41" s="4" t="s">
        <v>12</v>
      </c>
      <c r="B41" s="28"/>
      <c r="C41" s="29"/>
      <c r="D41" s="30"/>
      <c r="E41" s="29"/>
      <c r="F41" s="31"/>
      <c r="G41" s="29"/>
      <c r="H41" s="31"/>
      <c r="I41" s="29"/>
      <c r="J41" s="31"/>
      <c r="K41" s="29"/>
      <c r="L41" s="31"/>
      <c r="M41" s="32"/>
      <c r="N41" s="32"/>
      <c r="O41" s="32"/>
      <c r="P41" s="33"/>
    </row>
    <row r="42" spans="1:17" ht="18.75" x14ac:dyDescent="0.3">
      <c r="A42" s="4" t="s">
        <v>17</v>
      </c>
      <c r="B42" s="25">
        <v>17</v>
      </c>
      <c r="C42" s="6">
        <f t="shared" si="25"/>
        <v>3</v>
      </c>
      <c r="D42" s="23">
        <f t="shared" si="18"/>
        <v>0.17647058823529413</v>
      </c>
      <c r="E42" s="6">
        <f t="shared" si="26"/>
        <v>2</v>
      </c>
      <c r="F42" s="8">
        <f t="shared" si="19"/>
        <v>0.66666666666666663</v>
      </c>
      <c r="G42" s="6">
        <f t="shared" si="27"/>
        <v>0</v>
      </c>
      <c r="H42" s="9">
        <f t="shared" si="20"/>
        <v>0</v>
      </c>
      <c r="I42" s="6">
        <f t="shared" si="28"/>
        <v>0</v>
      </c>
      <c r="J42" s="9">
        <f t="shared" si="21"/>
        <v>0</v>
      </c>
      <c r="K42" s="6">
        <f t="shared" si="29"/>
        <v>1</v>
      </c>
      <c r="L42" s="9">
        <f t="shared" si="22"/>
        <v>0.33333333333333331</v>
      </c>
      <c r="M42" s="10">
        <f t="shared" si="23"/>
        <v>4</v>
      </c>
      <c r="N42" s="10">
        <f t="shared" si="30"/>
        <v>23</v>
      </c>
      <c r="O42" s="11">
        <f t="shared" ref="O42:O43" si="31">AVERAGE(O26,O10)</f>
        <v>0.75</v>
      </c>
      <c r="P42" s="11">
        <v>0.75</v>
      </c>
      <c r="Q42" t="s">
        <v>44</v>
      </c>
    </row>
    <row r="43" spans="1:17" ht="18.75" x14ac:dyDescent="0.3">
      <c r="A43" s="4" t="s">
        <v>18</v>
      </c>
      <c r="B43" s="25">
        <v>37</v>
      </c>
      <c r="C43" s="6">
        <f t="shared" si="25"/>
        <v>10</v>
      </c>
      <c r="D43" s="23">
        <f t="shared" si="18"/>
        <v>0.27027027027027029</v>
      </c>
      <c r="E43" s="6">
        <f t="shared" si="26"/>
        <v>0</v>
      </c>
      <c r="F43" s="8">
        <f t="shared" si="19"/>
        <v>0</v>
      </c>
      <c r="G43" s="6">
        <f t="shared" si="27"/>
        <v>2</v>
      </c>
      <c r="H43" s="9">
        <f t="shared" si="20"/>
        <v>0.2</v>
      </c>
      <c r="I43" s="6">
        <f t="shared" si="28"/>
        <v>4</v>
      </c>
      <c r="J43" s="9">
        <f t="shared" si="21"/>
        <v>0.4</v>
      </c>
      <c r="K43" s="6">
        <f>K27+K11</f>
        <v>4</v>
      </c>
      <c r="L43" s="9">
        <f t="shared" si="22"/>
        <v>0.4</v>
      </c>
      <c r="M43" s="10">
        <f t="shared" si="23"/>
        <v>2.8</v>
      </c>
      <c r="N43" s="10">
        <f t="shared" si="30"/>
        <v>12.5</v>
      </c>
      <c r="O43" s="11">
        <f t="shared" si="31"/>
        <v>0.42857142857142855</v>
      </c>
      <c r="P43" s="11">
        <v>0.28599999999999998</v>
      </c>
      <c r="Q43" t="s">
        <v>61</v>
      </c>
    </row>
    <row r="44" spans="1:17" ht="18.75" x14ac:dyDescent="0.3">
      <c r="A44" s="12" t="s">
        <v>13</v>
      </c>
      <c r="B44" s="12">
        <f>SUM(B37:B43)</f>
        <v>308</v>
      </c>
      <c r="C44" s="13">
        <f>SUM(C37:C43)</f>
        <v>66</v>
      </c>
      <c r="D44" s="14">
        <f>C44/B44</f>
        <v>0.21428571428571427</v>
      </c>
      <c r="E44" s="13">
        <f>SUM(E37:E43)</f>
        <v>6</v>
      </c>
      <c r="F44" s="15">
        <f>E44/C44</f>
        <v>9.0909090909090912E-2</v>
      </c>
      <c r="G44" s="13">
        <f>SUM(G37:G43)</f>
        <v>23</v>
      </c>
      <c r="H44" s="15">
        <f t="shared" si="20"/>
        <v>0.34848484848484851</v>
      </c>
      <c r="I44" s="13">
        <f>SUM(I37:I43)</f>
        <v>22</v>
      </c>
      <c r="J44" s="15">
        <f t="shared" si="21"/>
        <v>0.33333333333333331</v>
      </c>
      <c r="K44" s="13">
        <f>SUM(K37:K43)</f>
        <v>15</v>
      </c>
      <c r="L44" s="15">
        <f t="shared" si="22"/>
        <v>0.22727272727272727</v>
      </c>
      <c r="M44" s="16">
        <f t="shared" si="23"/>
        <v>3.3030303030303032</v>
      </c>
      <c r="N44" s="16">
        <f>AVERAGE(N37:N43)</f>
        <v>18.416666666666668</v>
      </c>
      <c r="O44" s="14">
        <f>(C44-K44)/C44</f>
        <v>0.77272727272727271</v>
      </c>
      <c r="P44" s="14">
        <f t="shared" ref="P44" si="32">(E44+G44)/C44</f>
        <v>0.43939393939393939</v>
      </c>
    </row>
    <row r="45" spans="1:17" ht="18.75" x14ac:dyDescent="0.3">
      <c r="A45" s="17" t="s">
        <v>14</v>
      </c>
      <c r="B45" s="17"/>
      <c r="C45" s="18"/>
      <c r="D45" s="19"/>
      <c r="E45" s="18"/>
      <c r="F45" s="20"/>
      <c r="G45" s="18"/>
      <c r="H45" s="20"/>
      <c r="I45" s="18"/>
      <c r="J45" s="20"/>
      <c r="K45" s="18"/>
      <c r="L45" s="20"/>
      <c r="M45" s="21"/>
      <c r="N45" s="21"/>
      <c r="O45" s="19"/>
      <c r="P45" s="19"/>
    </row>
    <row r="48" spans="1:17" ht="18.75" x14ac:dyDescent="0.3">
      <c r="A48" s="57" t="s">
        <v>41</v>
      </c>
      <c r="B48" s="57"/>
      <c r="C48" s="57"/>
      <c r="D48" s="1">
        <v>43644</v>
      </c>
    </row>
    <row r="50" spans="1:17" ht="18.75" x14ac:dyDescent="0.25">
      <c r="A50" s="58" t="s">
        <v>1</v>
      </c>
      <c r="B50" s="59" t="s">
        <v>2</v>
      </c>
      <c r="C50" s="61" t="s">
        <v>3</v>
      </c>
      <c r="D50" s="61"/>
      <c r="E50" s="62">
        <v>5</v>
      </c>
      <c r="F50" s="63"/>
      <c r="G50" s="62">
        <v>4</v>
      </c>
      <c r="H50" s="63"/>
      <c r="I50" s="62">
        <v>3</v>
      </c>
      <c r="J50" s="63"/>
      <c r="K50" s="62">
        <v>2</v>
      </c>
      <c r="L50" s="63"/>
      <c r="M50" s="55" t="s">
        <v>4</v>
      </c>
      <c r="N50" s="55" t="s">
        <v>5</v>
      </c>
      <c r="O50" s="55" t="s">
        <v>6</v>
      </c>
      <c r="P50" s="55" t="s">
        <v>7</v>
      </c>
    </row>
    <row r="51" spans="1:17" ht="18.75" x14ac:dyDescent="0.25">
      <c r="A51" s="58"/>
      <c r="B51" s="60"/>
      <c r="C51" s="2" t="s">
        <v>8</v>
      </c>
      <c r="D51" s="2" t="s">
        <v>9</v>
      </c>
      <c r="E51" s="3" t="s">
        <v>8</v>
      </c>
      <c r="F51" s="3" t="s">
        <v>9</v>
      </c>
      <c r="G51" s="3" t="s">
        <v>8</v>
      </c>
      <c r="H51" s="3" t="s">
        <v>9</v>
      </c>
      <c r="I51" s="3" t="s">
        <v>8</v>
      </c>
      <c r="J51" s="3" t="s">
        <v>9</v>
      </c>
      <c r="K51" s="3" t="s">
        <v>8</v>
      </c>
      <c r="L51" s="3" t="s">
        <v>9</v>
      </c>
      <c r="M51" s="56"/>
      <c r="N51" s="56"/>
      <c r="O51" s="56"/>
      <c r="P51" s="56"/>
    </row>
    <row r="52" spans="1:17" ht="18.75" x14ac:dyDescent="0.3">
      <c r="A52" s="4" t="s">
        <v>10</v>
      </c>
      <c r="B52" s="5">
        <v>56</v>
      </c>
      <c r="C52" s="6">
        <f>E52+G52+I52+K52</f>
        <v>1</v>
      </c>
      <c r="D52" s="7">
        <f t="shared" ref="D52:D58" si="33">C52/B52</f>
        <v>1.7857142857142856E-2</v>
      </c>
      <c r="E52" s="6">
        <v>0</v>
      </c>
      <c r="F52" s="8">
        <f t="shared" ref="F52:F58" si="34">E52/$C52</f>
        <v>0</v>
      </c>
      <c r="G52" s="6">
        <v>0</v>
      </c>
      <c r="H52" s="9">
        <f t="shared" ref="H52:H60" si="35">G52/$C52</f>
        <v>0</v>
      </c>
      <c r="I52" s="6">
        <v>1</v>
      </c>
      <c r="J52" s="9">
        <f t="shared" ref="J52:J60" si="36">I52/$C52</f>
        <v>1</v>
      </c>
      <c r="K52" s="6">
        <v>0</v>
      </c>
      <c r="L52" s="9">
        <f t="shared" ref="L52:L59" si="37">K52/$C52</f>
        <v>0</v>
      </c>
      <c r="M52" s="10">
        <f t="shared" ref="M52:M59" si="38" xml:space="preserve"> (E52*5+G52*4+I52*3+K52*2)/C52</f>
        <v>3</v>
      </c>
      <c r="N52" s="10">
        <v>15</v>
      </c>
      <c r="O52" s="11">
        <f>(C52-K52)/C52</f>
        <v>1</v>
      </c>
      <c r="P52" s="11">
        <v>0.8</v>
      </c>
    </row>
    <row r="53" spans="1:17" ht="18.75" x14ac:dyDescent="0.3">
      <c r="A53" s="4" t="s">
        <v>11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7" ht="18.75" x14ac:dyDescent="0.3">
      <c r="A54" s="4" t="s">
        <v>15</v>
      </c>
      <c r="B54" s="26">
        <v>42</v>
      </c>
      <c r="C54" s="6">
        <f t="shared" ref="C54:C58" si="39">E54+G54+I54+K54</f>
        <v>5</v>
      </c>
      <c r="D54" s="23">
        <f t="shared" si="33"/>
        <v>0.11904761904761904</v>
      </c>
      <c r="E54" s="6">
        <v>0</v>
      </c>
      <c r="F54" s="8">
        <f t="shared" si="34"/>
        <v>0</v>
      </c>
      <c r="G54" s="6">
        <v>0</v>
      </c>
      <c r="H54" s="9">
        <f t="shared" si="35"/>
        <v>0</v>
      </c>
      <c r="I54" s="6">
        <v>5</v>
      </c>
      <c r="J54" s="9">
        <f t="shared" si="36"/>
        <v>1</v>
      </c>
      <c r="K54" s="6">
        <v>0</v>
      </c>
      <c r="L54" s="9">
        <f t="shared" si="37"/>
        <v>0</v>
      </c>
      <c r="M54" s="10">
        <f t="shared" si="38"/>
        <v>3</v>
      </c>
      <c r="N54" s="10">
        <v>17</v>
      </c>
      <c r="O54" s="11">
        <f t="shared" ref="O54:O58" si="40">(C54-K54)/C54</f>
        <v>1</v>
      </c>
      <c r="P54" s="11">
        <v>0.53600000000000003</v>
      </c>
    </row>
    <row r="55" spans="1:17" ht="18.75" x14ac:dyDescent="0.3">
      <c r="A55" s="4" t="s">
        <v>16</v>
      </c>
      <c r="B55" s="25">
        <v>91</v>
      </c>
      <c r="C55" s="6">
        <f t="shared" si="39"/>
        <v>1</v>
      </c>
      <c r="D55" s="23">
        <f t="shared" si="33"/>
        <v>1.098901098901099E-2</v>
      </c>
      <c r="E55" s="6">
        <v>0</v>
      </c>
      <c r="F55" s="8">
        <f t="shared" si="34"/>
        <v>0</v>
      </c>
      <c r="G55" s="6">
        <v>0</v>
      </c>
      <c r="H55" s="9">
        <f t="shared" si="35"/>
        <v>0</v>
      </c>
      <c r="I55" s="6">
        <v>1</v>
      </c>
      <c r="J55" s="9">
        <f t="shared" si="36"/>
        <v>1</v>
      </c>
      <c r="K55" s="6">
        <v>0</v>
      </c>
      <c r="L55" s="9">
        <f t="shared" si="37"/>
        <v>0</v>
      </c>
      <c r="M55" s="10">
        <f t="shared" si="38"/>
        <v>3</v>
      </c>
      <c r="N55" s="10">
        <v>17</v>
      </c>
      <c r="O55" s="11">
        <f t="shared" si="40"/>
        <v>1</v>
      </c>
      <c r="P55" s="11">
        <v>0.5</v>
      </c>
    </row>
    <row r="56" spans="1:17" ht="18.75" x14ac:dyDescent="0.3">
      <c r="A56" s="4" t="s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7" ht="18.75" x14ac:dyDescent="0.3">
      <c r="A57" s="4" t="s">
        <v>17</v>
      </c>
      <c r="B57" s="25">
        <v>17</v>
      </c>
      <c r="C57" s="6">
        <f t="shared" si="39"/>
        <v>1</v>
      </c>
      <c r="D57" s="23">
        <f t="shared" si="33"/>
        <v>5.8823529411764705E-2</v>
      </c>
      <c r="E57" s="6">
        <v>0</v>
      </c>
      <c r="F57" s="8">
        <f t="shared" si="34"/>
        <v>0</v>
      </c>
      <c r="G57" s="6">
        <v>0</v>
      </c>
      <c r="H57" s="9">
        <f t="shared" si="35"/>
        <v>0</v>
      </c>
      <c r="I57" s="6">
        <v>1</v>
      </c>
      <c r="J57" s="9">
        <f t="shared" si="36"/>
        <v>1</v>
      </c>
      <c r="K57" s="6">
        <v>0</v>
      </c>
      <c r="L57" s="9">
        <f t="shared" si="37"/>
        <v>0</v>
      </c>
      <c r="M57" s="10">
        <f t="shared" si="38"/>
        <v>3</v>
      </c>
      <c r="N57" s="10">
        <v>13</v>
      </c>
      <c r="O57" s="11">
        <f t="shared" si="40"/>
        <v>1</v>
      </c>
      <c r="P57" s="11">
        <v>0.75</v>
      </c>
    </row>
    <row r="58" spans="1:17" ht="18.75" x14ac:dyDescent="0.3">
      <c r="A58" s="4" t="s">
        <v>18</v>
      </c>
      <c r="B58" s="25">
        <v>37</v>
      </c>
      <c r="C58" s="6">
        <f t="shared" si="39"/>
        <v>3</v>
      </c>
      <c r="D58" s="23">
        <f t="shared" si="33"/>
        <v>8.1081081081081086E-2</v>
      </c>
      <c r="E58" s="6">
        <v>0</v>
      </c>
      <c r="F58" s="8">
        <f t="shared" si="34"/>
        <v>0</v>
      </c>
      <c r="G58" s="6">
        <v>1</v>
      </c>
      <c r="H58" s="9">
        <f t="shared" si="35"/>
        <v>0.33333333333333331</v>
      </c>
      <c r="I58" s="6">
        <v>1</v>
      </c>
      <c r="J58" s="9">
        <f t="shared" si="36"/>
        <v>0.33333333333333331</v>
      </c>
      <c r="K58" s="6">
        <v>1</v>
      </c>
      <c r="L58" s="9">
        <f t="shared" si="37"/>
        <v>0.33333333333333331</v>
      </c>
      <c r="M58" s="10">
        <f t="shared" si="38"/>
        <v>3</v>
      </c>
      <c r="N58" s="10">
        <v>17</v>
      </c>
      <c r="O58" s="11">
        <f t="shared" si="40"/>
        <v>0.66666666666666663</v>
      </c>
      <c r="P58" s="11">
        <v>0.28599999999999998</v>
      </c>
      <c r="Q58" t="s">
        <v>45</v>
      </c>
    </row>
    <row r="59" spans="1:17" ht="18.75" x14ac:dyDescent="0.3">
      <c r="A59" s="12" t="s">
        <v>13</v>
      </c>
      <c r="B59" s="12">
        <f>SUM(B52:B58)</f>
        <v>243</v>
      </c>
      <c r="C59" s="13">
        <f>SUM(C52:C58)</f>
        <v>11</v>
      </c>
      <c r="D59" s="46">
        <f>C59/B59</f>
        <v>4.5267489711934158E-2</v>
      </c>
      <c r="E59" s="13">
        <f>SUM(E52:E58)</f>
        <v>0</v>
      </c>
      <c r="F59" s="47">
        <f>E59/C59</f>
        <v>0</v>
      </c>
      <c r="G59" s="13">
        <f>SUM(G52:G58)</f>
        <v>1</v>
      </c>
      <c r="H59" s="47">
        <f t="shared" si="35"/>
        <v>9.0909090909090912E-2</v>
      </c>
      <c r="I59" s="13">
        <f>SUM(I52:I58)</f>
        <v>9</v>
      </c>
      <c r="J59" s="47">
        <f t="shared" si="36"/>
        <v>0.81818181818181823</v>
      </c>
      <c r="K59" s="13">
        <f>SUM(K52:K58)</f>
        <v>1</v>
      </c>
      <c r="L59" s="47">
        <f t="shared" si="37"/>
        <v>9.0909090909090912E-2</v>
      </c>
      <c r="M59" s="16">
        <f t="shared" si="38"/>
        <v>3</v>
      </c>
      <c r="N59" s="16">
        <f>AVERAGE(N52:N58)</f>
        <v>15.8</v>
      </c>
      <c r="O59" s="46">
        <f>(C59-K59)/C59</f>
        <v>0.90909090909090906</v>
      </c>
      <c r="P59" s="46">
        <f t="shared" ref="P59:P60" si="41">(E59+G59)/C59</f>
        <v>9.0909090909090912E-2</v>
      </c>
    </row>
    <row r="60" spans="1:17" ht="18.75" x14ac:dyDescent="0.3">
      <c r="A60" s="17" t="s">
        <v>14</v>
      </c>
      <c r="B60" s="17">
        <v>820</v>
      </c>
      <c r="C60" s="18">
        <v>757</v>
      </c>
      <c r="D60" s="48">
        <v>0.92300000000000004</v>
      </c>
      <c r="E60" s="18">
        <v>2</v>
      </c>
      <c r="F60" s="36">
        <f>E60/C60</f>
        <v>2.6420079260237781E-3</v>
      </c>
      <c r="G60" s="18">
        <v>157</v>
      </c>
      <c r="H60" s="36">
        <f t="shared" si="35"/>
        <v>0.20739762219286659</v>
      </c>
      <c r="I60" s="18">
        <v>452</v>
      </c>
      <c r="J60" s="36">
        <f t="shared" si="36"/>
        <v>0.59709379128137385</v>
      </c>
      <c r="K60" s="18">
        <v>146</v>
      </c>
      <c r="L60" s="36">
        <v>0.193</v>
      </c>
      <c r="M60" s="21">
        <v>3</v>
      </c>
      <c r="N60" s="21">
        <v>15.5</v>
      </c>
      <c r="O60" s="48">
        <v>0.80700000000000005</v>
      </c>
      <c r="P60" s="48">
        <f t="shared" si="41"/>
        <v>0.21003963011889035</v>
      </c>
    </row>
    <row r="64" spans="1:17" ht="18.75" x14ac:dyDescent="0.3">
      <c r="A64" s="57" t="s">
        <v>41</v>
      </c>
      <c r="B64" s="57"/>
      <c r="C64" s="57"/>
      <c r="D64" s="1" t="s">
        <v>77</v>
      </c>
    </row>
    <row r="66" spans="1:17" ht="18.75" customHeight="1" x14ac:dyDescent="0.25">
      <c r="A66" s="58" t="s">
        <v>1</v>
      </c>
      <c r="B66" s="59" t="s">
        <v>2</v>
      </c>
      <c r="C66" s="61" t="s">
        <v>3</v>
      </c>
      <c r="D66" s="61"/>
      <c r="E66" s="62">
        <v>5</v>
      </c>
      <c r="F66" s="63"/>
      <c r="G66" s="62">
        <v>4</v>
      </c>
      <c r="H66" s="63"/>
      <c r="I66" s="62">
        <v>3</v>
      </c>
      <c r="J66" s="63"/>
      <c r="K66" s="62">
        <v>2</v>
      </c>
      <c r="L66" s="63"/>
      <c r="M66" s="55" t="s">
        <v>4</v>
      </c>
      <c r="N66" s="55" t="s">
        <v>5</v>
      </c>
      <c r="O66" s="55" t="s">
        <v>6</v>
      </c>
      <c r="P66" s="55" t="s">
        <v>7</v>
      </c>
    </row>
    <row r="67" spans="1:17" ht="18.75" x14ac:dyDescent="0.25">
      <c r="A67" s="58"/>
      <c r="B67" s="60"/>
      <c r="C67" s="2" t="s">
        <v>8</v>
      </c>
      <c r="D67" s="2" t="s">
        <v>9</v>
      </c>
      <c r="E67" s="3" t="s">
        <v>8</v>
      </c>
      <c r="F67" s="3" t="s">
        <v>9</v>
      </c>
      <c r="G67" s="3" t="s">
        <v>8</v>
      </c>
      <c r="H67" s="3" t="s">
        <v>9</v>
      </c>
      <c r="I67" s="3" t="s">
        <v>8</v>
      </c>
      <c r="J67" s="3" t="s">
        <v>9</v>
      </c>
      <c r="K67" s="3" t="s">
        <v>8</v>
      </c>
      <c r="L67" s="3" t="s">
        <v>9</v>
      </c>
      <c r="M67" s="56"/>
      <c r="N67" s="56"/>
      <c r="O67" s="56"/>
      <c r="P67" s="56"/>
    </row>
    <row r="68" spans="1:17" ht="18.75" x14ac:dyDescent="0.3">
      <c r="A68" s="4" t="s">
        <v>10</v>
      </c>
      <c r="B68" s="5">
        <v>56</v>
      </c>
      <c r="C68" s="6">
        <f>E68+G68+I68+K68</f>
        <v>5</v>
      </c>
      <c r="D68" s="7">
        <f t="shared" ref="D68:D74" si="42">C68/B68</f>
        <v>8.9285714285714288E-2</v>
      </c>
      <c r="E68" s="6">
        <v>1</v>
      </c>
      <c r="F68" s="8">
        <f t="shared" ref="F68:F74" si="43">E68/$C68</f>
        <v>0.2</v>
      </c>
      <c r="G68" s="6">
        <v>3</v>
      </c>
      <c r="H68" s="9">
        <f t="shared" ref="H68:H75" si="44">G68/$C68</f>
        <v>0.6</v>
      </c>
      <c r="I68" s="6">
        <v>1</v>
      </c>
      <c r="J68" s="9">
        <f t="shared" ref="J68:J75" si="45">I68/$C68</f>
        <v>0.2</v>
      </c>
      <c r="K68" s="6">
        <v>0</v>
      </c>
      <c r="L68" s="9">
        <f t="shared" ref="L68:L75" si="46">K68/$C68</f>
        <v>0</v>
      </c>
      <c r="M68" s="10">
        <f t="shared" ref="M68:M75" si="47" xml:space="preserve"> (E68*5+G68*4+I68*3+K68*2)/C68</f>
        <v>4</v>
      </c>
      <c r="N68" s="10">
        <f>AVERAGE(N37,N52)</f>
        <v>16</v>
      </c>
      <c r="O68" s="11">
        <f>(C68-K68)/C68</f>
        <v>1</v>
      </c>
      <c r="P68" s="11">
        <v>0.8</v>
      </c>
    </row>
    <row r="69" spans="1:17" ht="18.75" x14ac:dyDescent="0.3">
      <c r="A69" s="4" t="s">
        <v>11</v>
      </c>
      <c r="B69" s="4">
        <v>65</v>
      </c>
      <c r="C69" s="6">
        <f t="shared" ref="C69:C74" si="48">E69+G69+I69+K69</f>
        <v>10</v>
      </c>
      <c r="D69" s="7">
        <f t="shared" si="42"/>
        <v>0.15384615384615385</v>
      </c>
      <c r="E69" s="6">
        <v>0</v>
      </c>
      <c r="F69" s="8">
        <f t="shared" si="43"/>
        <v>0</v>
      </c>
      <c r="G69" s="6">
        <v>6</v>
      </c>
      <c r="H69" s="9">
        <f t="shared" si="44"/>
        <v>0.6</v>
      </c>
      <c r="I69" s="6">
        <v>4</v>
      </c>
      <c r="J69" s="9">
        <f t="shared" si="45"/>
        <v>0.4</v>
      </c>
      <c r="K69" s="6">
        <v>0</v>
      </c>
      <c r="L69" s="9">
        <f t="shared" si="46"/>
        <v>0</v>
      </c>
      <c r="M69" s="10">
        <f t="shared" si="47"/>
        <v>3.6</v>
      </c>
      <c r="N69" s="10">
        <f t="shared" ref="N69:N74" si="49">AVERAGE(N38,N53)</f>
        <v>20</v>
      </c>
      <c r="O69" s="11">
        <f t="shared" ref="O69:O74" si="50">(C69-K69)/C69</f>
        <v>1</v>
      </c>
      <c r="P69" s="11">
        <v>0.625</v>
      </c>
    </row>
    <row r="70" spans="1:17" ht="18.75" x14ac:dyDescent="0.3">
      <c r="A70" s="4" t="s">
        <v>15</v>
      </c>
      <c r="B70" s="26">
        <v>42</v>
      </c>
      <c r="C70" s="6">
        <f t="shared" si="48"/>
        <v>27</v>
      </c>
      <c r="D70" s="23">
        <f t="shared" si="42"/>
        <v>0.6428571428571429</v>
      </c>
      <c r="E70" s="6">
        <v>2</v>
      </c>
      <c r="F70" s="8">
        <f t="shared" si="43"/>
        <v>7.407407407407407E-2</v>
      </c>
      <c r="G70" s="6">
        <v>8</v>
      </c>
      <c r="H70" s="9">
        <f t="shared" si="44"/>
        <v>0.29629629629629628</v>
      </c>
      <c r="I70" s="6">
        <v>14</v>
      </c>
      <c r="J70" s="9">
        <f t="shared" si="45"/>
        <v>0.51851851851851849</v>
      </c>
      <c r="K70" s="6">
        <v>3</v>
      </c>
      <c r="L70" s="9">
        <f t="shared" si="46"/>
        <v>0.1111111111111111</v>
      </c>
      <c r="M70" s="10">
        <f t="shared" si="47"/>
        <v>3.3333333333333335</v>
      </c>
      <c r="N70" s="10">
        <f t="shared" si="49"/>
        <v>17.75</v>
      </c>
      <c r="O70" s="11">
        <f t="shared" si="50"/>
        <v>0.88888888888888884</v>
      </c>
      <c r="P70" s="11">
        <v>0.53600000000000003</v>
      </c>
      <c r="Q70" t="s">
        <v>78</v>
      </c>
    </row>
    <row r="71" spans="1:17" ht="18.75" x14ac:dyDescent="0.3">
      <c r="A71" s="4" t="s">
        <v>16</v>
      </c>
      <c r="B71" s="25">
        <v>91</v>
      </c>
      <c r="C71" s="6">
        <f t="shared" si="48"/>
        <v>11</v>
      </c>
      <c r="D71" s="23">
        <f t="shared" si="42"/>
        <v>0.12087912087912088</v>
      </c>
      <c r="E71" s="6">
        <v>1</v>
      </c>
      <c r="F71" s="8">
        <f t="shared" si="43"/>
        <v>9.0909090909090912E-2</v>
      </c>
      <c r="G71" s="6">
        <v>4</v>
      </c>
      <c r="H71" s="9">
        <f t="shared" si="44"/>
        <v>0.36363636363636365</v>
      </c>
      <c r="I71" s="6">
        <v>6</v>
      </c>
      <c r="J71" s="9">
        <f t="shared" si="45"/>
        <v>0.54545454545454541</v>
      </c>
      <c r="K71" s="6">
        <v>0</v>
      </c>
      <c r="L71" s="9">
        <f t="shared" si="46"/>
        <v>0</v>
      </c>
      <c r="M71" s="10">
        <f t="shared" si="47"/>
        <v>3.5454545454545454</v>
      </c>
      <c r="N71" s="10">
        <f t="shared" si="49"/>
        <v>18.25</v>
      </c>
      <c r="O71" s="11">
        <f t="shared" si="50"/>
        <v>1</v>
      </c>
      <c r="P71" s="11">
        <v>0.5</v>
      </c>
    </row>
    <row r="72" spans="1:17" ht="18.75" x14ac:dyDescent="0.3">
      <c r="A72" s="4" t="s">
        <v>12</v>
      </c>
      <c r="B72" s="37">
        <v>44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7" ht="18.75" x14ac:dyDescent="0.3">
      <c r="A73" s="4" t="s">
        <v>17</v>
      </c>
      <c r="B73" s="25">
        <v>17</v>
      </c>
      <c r="C73" s="6">
        <f t="shared" si="48"/>
        <v>3</v>
      </c>
      <c r="D73" s="23">
        <f t="shared" si="42"/>
        <v>0.17647058823529413</v>
      </c>
      <c r="E73" s="6">
        <v>2</v>
      </c>
      <c r="F73" s="8">
        <f t="shared" si="43"/>
        <v>0.66666666666666663</v>
      </c>
      <c r="G73" s="6">
        <v>0</v>
      </c>
      <c r="H73" s="9">
        <f t="shared" si="44"/>
        <v>0</v>
      </c>
      <c r="I73" s="6">
        <v>1</v>
      </c>
      <c r="J73" s="9">
        <f t="shared" si="45"/>
        <v>0.33333333333333331</v>
      </c>
      <c r="K73" s="6">
        <v>0</v>
      </c>
      <c r="L73" s="9">
        <f t="shared" si="46"/>
        <v>0</v>
      </c>
      <c r="M73" s="10">
        <f t="shared" si="47"/>
        <v>4.333333333333333</v>
      </c>
      <c r="N73" s="10">
        <f t="shared" si="49"/>
        <v>18</v>
      </c>
      <c r="O73" s="11">
        <f t="shared" si="50"/>
        <v>1</v>
      </c>
      <c r="P73" s="11">
        <v>0.75</v>
      </c>
    </row>
    <row r="74" spans="1:17" ht="18.75" x14ac:dyDescent="0.3">
      <c r="A74" s="4" t="s">
        <v>18</v>
      </c>
      <c r="B74" s="25">
        <v>37</v>
      </c>
      <c r="C74" s="6">
        <f t="shared" si="48"/>
        <v>10</v>
      </c>
      <c r="D74" s="23">
        <f t="shared" si="42"/>
        <v>0.27027027027027029</v>
      </c>
      <c r="E74" s="6">
        <v>0</v>
      </c>
      <c r="F74" s="8">
        <f t="shared" si="43"/>
        <v>0</v>
      </c>
      <c r="G74" s="6">
        <v>3</v>
      </c>
      <c r="H74" s="9">
        <f t="shared" si="44"/>
        <v>0.3</v>
      </c>
      <c r="I74" s="6">
        <v>5</v>
      </c>
      <c r="J74" s="9">
        <f t="shared" si="45"/>
        <v>0.5</v>
      </c>
      <c r="K74" s="6">
        <v>2</v>
      </c>
      <c r="L74" s="9">
        <f t="shared" si="46"/>
        <v>0.2</v>
      </c>
      <c r="M74" s="10">
        <f t="shared" si="47"/>
        <v>3.1</v>
      </c>
      <c r="N74" s="10">
        <f t="shared" si="49"/>
        <v>14.75</v>
      </c>
      <c r="O74" s="11">
        <f t="shared" si="50"/>
        <v>0.8</v>
      </c>
      <c r="P74" s="11">
        <v>0.28599999999999998</v>
      </c>
      <c r="Q74" t="s">
        <v>79</v>
      </c>
    </row>
    <row r="75" spans="1:17" ht="18.75" x14ac:dyDescent="0.3">
      <c r="A75" s="12" t="s">
        <v>13</v>
      </c>
      <c r="B75" s="12">
        <f>SUM(B68:B74)</f>
        <v>352</v>
      </c>
      <c r="C75" s="13">
        <f>SUM(C68:C74)</f>
        <v>66</v>
      </c>
      <c r="D75" s="14">
        <f>C75/B75</f>
        <v>0.1875</v>
      </c>
      <c r="E75" s="13">
        <f>SUM(E68:E74)</f>
        <v>6</v>
      </c>
      <c r="F75" s="15">
        <f>E75/C75</f>
        <v>9.0909090909090912E-2</v>
      </c>
      <c r="G75" s="13">
        <f>SUM(G68:G74)</f>
        <v>24</v>
      </c>
      <c r="H75" s="15">
        <f t="shared" si="44"/>
        <v>0.36363636363636365</v>
      </c>
      <c r="I75" s="13">
        <f>SUM(I68:I74)</f>
        <v>31</v>
      </c>
      <c r="J75" s="15">
        <f t="shared" si="45"/>
        <v>0.46969696969696972</v>
      </c>
      <c r="K75" s="13">
        <f>SUM(K68:K74)</f>
        <v>5</v>
      </c>
      <c r="L75" s="15">
        <f t="shared" si="46"/>
        <v>7.575757575757576E-2</v>
      </c>
      <c r="M75" s="16">
        <f t="shared" si="47"/>
        <v>3.4696969696969697</v>
      </c>
      <c r="N75" s="16">
        <f>AVERAGE(N68:N74)</f>
        <v>17.458333333333332</v>
      </c>
      <c r="O75" s="14">
        <f>(C75-K75)/C75</f>
        <v>0.9242424242424242</v>
      </c>
      <c r="P75" s="14">
        <f t="shared" ref="P75" si="51">(E75+G75)/C75</f>
        <v>0.45454545454545453</v>
      </c>
    </row>
    <row r="76" spans="1:17" ht="18.75" x14ac:dyDescent="0.3">
      <c r="A76" s="17" t="s">
        <v>14</v>
      </c>
      <c r="B76" s="17"/>
      <c r="C76" s="18"/>
      <c r="D76" s="19"/>
      <c r="E76" s="18"/>
      <c r="F76" s="20"/>
      <c r="G76" s="18"/>
      <c r="H76" s="20"/>
      <c r="I76" s="18"/>
      <c r="J76" s="20"/>
      <c r="K76" s="18"/>
      <c r="L76" s="20"/>
      <c r="M76" s="21"/>
      <c r="N76" s="21"/>
      <c r="O76" s="19"/>
      <c r="P76" s="19"/>
    </row>
  </sheetData>
  <mergeCells count="60">
    <mergeCell ref="O50:O51"/>
    <mergeCell ref="P50:P51"/>
    <mergeCell ref="A64:C64"/>
    <mergeCell ref="A66:A67"/>
    <mergeCell ref="B66:B67"/>
    <mergeCell ref="C66:D66"/>
    <mergeCell ref="E66:F66"/>
    <mergeCell ref="G66:H66"/>
    <mergeCell ref="I66:J66"/>
    <mergeCell ref="K66:L66"/>
    <mergeCell ref="M66:M67"/>
    <mergeCell ref="N66:N67"/>
    <mergeCell ref="O66:O67"/>
    <mergeCell ref="P66:P67"/>
    <mergeCell ref="G50:H50"/>
    <mergeCell ref="I50:J50"/>
    <mergeCell ref="K50:L50"/>
    <mergeCell ref="M50:M51"/>
    <mergeCell ref="N50:N51"/>
    <mergeCell ref="A48:C48"/>
    <mergeCell ref="A50:A51"/>
    <mergeCell ref="B50:B51"/>
    <mergeCell ref="C50:D50"/>
    <mergeCell ref="E50:F50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9:L19"/>
    <mergeCell ref="M19:M20"/>
    <mergeCell ref="N19:N20"/>
    <mergeCell ref="A17:C17"/>
    <mergeCell ref="A19:A20"/>
    <mergeCell ref="B19:B20"/>
    <mergeCell ref="C19:D19"/>
    <mergeCell ref="E19:F19"/>
    <mergeCell ref="O19:O20"/>
    <mergeCell ref="P19:P20"/>
    <mergeCell ref="A33:C33"/>
    <mergeCell ref="A35:A36"/>
    <mergeCell ref="B35:B36"/>
    <mergeCell ref="C35:D35"/>
    <mergeCell ref="E35:F35"/>
    <mergeCell ref="G35:H35"/>
    <mergeCell ref="I35:J35"/>
    <mergeCell ref="K35:L35"/>
    <mergeCell ref="M35:M36"/>
    <mergeCell ref="N35:N36"/>
    <mergeCell ref="O35:O36"/>
    <mergeCell ref="P35:P36"/>
    <mergeCell ref="G19:H19"/>
    <mergeCell ref="I19:J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3"/>
  <sheetViews>
    <sheetView topLeftCell="A31" workbookViewId="0">
      <selection activeCell="O43" sqref="O43"/>
    </sheetView>
  </sheetViews>
  <sheetFormatPr defaultRowHeight="15" x14ac:dyDescent="0.25"/>
  <cols>
    <col min="1" max="1" width="14.85546875" customWidth="1"/>
    <col min="4" max="4" width="10.28515625" customWidth="1"/>
    <col min="8" max="8" width="10.28515625" bestFit="1" customWidth="1"/>
    <col min="10" max="10" width="10.28515625" bestFit="1" customWidth="1"/>
    <col min="12" max="12" width="10.28515625" bestFit="1" customWidth="1"/>
    <col min="15" max="16" width="10.28515625" bestFit="1" customWidth="1"/>
  </cols>
  <sheetData>
    <row r="1" spans="1:16" ht="18.75" x14ac:dyDescent="0.3">
      <c r="A1" s="57" t="s">
        <v>47</v>
      </c>
      <c r="B1" s="57"/>
      <c r="C1" s="57"/>
      <c r="D1" s="1">
        <v>43622</v>
      </c>
    </row>
    <row r="3" spans="1:16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6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6" ht="18.75" x14ac:dyDescent="0.3">
      <c r="A5" s="4" t="s">
        <v>10</v>
      </c>
      <c r="B5" s="5">
        <v>56</v>
      </c>
      <c r="C5" s="6">
        <f>E5+G5+I5+K5</f>
        <v>56</v>
      </c>
      <c r="D5" s="7">
        <f t="shared" ref="D5:D11" si="0">C5/B5</f>
        <v>1</v>
      </c>
      <c r="E5" s="6">
        <v>4</v>
      </c>
      <c r="F5" s="8">
        <f t="shared" ref="F5:F11" si="1">E5/$C5</f>
        <v>7.1428571428571425E-2</v>
      </c>
      <c r="G5" s="6">
        <v>28</v>
      </c>
      <c r="H5" s="9">
        <f t="shared" ref="H5:H13" si="2">G5/$C5</f>
        <v>0.5</v>
      </c>
      <c r="I5" s="6">
        <v>16</v>
      </c>
      <c r="J5" s="9">
        <f t="shared" ref="J5:J13" si="3">I5/$C5</f>
        <v>0.2857142857142857</v>
      </c>
      <c r="K5" s="6">
        <v>8</v>
      </c>
      <c r="L5" s="9">
        <f t="shared" ref="L5:L12" si="4">K5/$C5</f>
        <v>0.14285714285714285</v>
      </c>
      <c r="M5" s="10">
        <f t="shared" ref="M5:M12" si="5" xml:space="preserve"> (E5*5+G5*4+I5*3+K5*2)/C5</f>
        <v>3.5</v>
      </c>
      <c r="N5" s="10">
        <v>15</v>
      </c>
      <c r="O5" s="11">
        <f t="shared" ref="O5:O12" si="6">(C5-K5)/C5</f>
        <v>0.8571428571428571</v>
      </c>
      <c r="P5" s="11">
        <f t="shared" ref="P5:P13" si="7">(E5+G5)/C5</f>
        <v>0.5714285714285714</v>
      </c>
    </row>
    <row r="6" spans="1:16" ht="18.75" x14ac:dyDescent="0.3">
      <c r="A6" s="4" t="s">
        <v>11</v>
      </c>
      <c r="B6" s="4">
        <v>65</v>
      </c>
      <c r="C6" s="6">
        <f t="shared" ref="C6:C11" si="8">E6+G6+I6+K6</f>
        <v>65</v>
      </c>
      <c r="D6" s="7">
        <f t="shared" si="0"/>
        <v>1</v>
      </c>
      <c r="E6" s="6">
        <v>9</v>
      </c>
      <c r="F6" s="8">
        <f t="shared" si="1"/>
        <v>0.13846153846153847</v>
      </c>
      <c r="G6" s="6">
        <v>41</v>
      </c>
      <c r="H6" s="9">
        <f t="shared" si="2"/>
        <v>0.63076923076923075</v>
      </c>
      <c r="I6" s="6">
        <v>13</v>
      </c>
      <c r="J6" s="9">
        <f t="shared" si="3"/>
        <v>0.2</v>
      </c>
      <c r="K6" s="6">
        <v>2</v>
      </c>
      <c r="L6" s="9">
        <f t="shared" si="4"/>
        <v>3.0769230769230771E-2</v>
      </c>
      <c r="M6" s="10">
        <f t="shared" si="5"/>
        <v>3.8769230769230769</v>
      </c>
      <c r="N6" s="10">
        <v>17</v>
      </c>
      <c r="O6" s="11">
        <f t="shared" si="6"/>
        <v>0.96923076923076923</v>
      </c>
      <c r="P6" s="11">
        <f t="shared" si="7"/>
        <v>0.76923076923076927</v>
      </c>
    </row>
    <row r="7" spans="1:16" ht="18.75" x14ac:dyDescent="0.3">
      <c r="A7" s="4" t="s">
        <v>15</v>
      </c>
      <c r="B7" s="26">
        <v>42</v>
      </c>
      <c r="C7" s="6">
        <f t="shared" si="8"/>
        <v>42</v>
      </c>
      <c r="D7" s="23">
        <f t="shared" si="0"/>
        <v>1</v>
      </c>
      <c r="E7" s="22">
        <v>4</v>
      </c>
      <c r="F7" s="8">
        <f t="shared" si="1"/>
        <v>9.5238095238095233E-2</v>
      </c>
      <c r="G7" s="22">
        <v>11</v>
      </c>
      <c r="H7" s="9">
        <f t="shared" si="2"/>
        <v>0.26190476190476192</v>
      </c>
      <c r="I7" s="22">
        <v>14</v>
      </c>
      <c r="J7" s="9">
        <f t="shared" si="3"/>
        <v>0.33333333333333331</v>
      </c>
      <c r="K7" s="22">
        <v>13</v>
      </c>
      <c r="L7" s="9">
        <f t="shared" si="4"/>
        <v>0.30952380952380953</v>
      </c>
      <c r="M7" s="10">
        <f t="shared" si="5"/>
        <v>3.1428571428571428</v>
      </c>
      <c r="N7" s="24">
        <v>12</v>
      </c>
      <c r="O7" s="11">
        <f t="shared" si="6"/>
        <v>0.69047619047619047</v>
      </c>
      <c r="P7" s="11">
        <f t="shared" si="7"/>
        <v>0.35714285714285715</v>
      </c>
    </row>
    <row r="8" spans="1:16" ht="18.75" x14ac:dyDescent="0.3">
      <c r="A8" s="4" t="s">
        <v>16</v>
      </c>
      <c r="B8" s="25">
        <v>91</v>
      </c>
      <c r="C8" s="6">
        <f t="shared" si="8"/>
        <v>91</v>
      </c>
      <c r="D8" s="23">
        <f t="shared" si="0"/>
        <v>1</v>
      </c>
      <c r="E8" s="22">
        <v>13</v>
      </c>
      <c r="F8" s="8">
        <f t="shared" si="1"/>
        <v>0.14285714285714285</v>
      </c>
      <c r="G8" s="22">
        <v>37</v>
      </c>
      <c r="H8" s="9">
        <f t="shared" si="2"/>
        <v>0.40659340659340659</v>
      </c>
      <c r="I8" s="22">
        <v>28</v>
      </c>
      <c r="J8" s="9">
        <f t="shared" si="3"/>
        <v>0.30769230769230771</v>
      </c>
      <c r="K8" s="22">
        <v>13</v>
      </c>
      <c r="L8" s="9">
        <f t="shared" si="4"/>
        <v>0.14285714285714285</v>
      </c>
      <c r="M8" s="10">
        <f t="shared" si="5"/>
        <v>3.5494505494505493</v>
      </c>
      <c r="N8" s="24">
        <v>16</v>
      </c>
      <c r="O8" s="11">
        <f t="shared" si="6"/>
        <v>0.8571428571428571</v>
      </c>
      <c r="P8" s="11">
        <f t="shared" si="7"/>
        <v>0.5494505494505495</v>
      </c>
    </row>
    <row r="9" spans="1:16" ht="18.75" x14ac:dyDescent="0.3">
      <c r="A9" s="4" t="s">
        <v>12</v>
      </c>
      <c r="B9" s="25">
        <v>44</v>
      </c>
      <c r="C9" s="6">
        <f t="shared" si="8"/>
        <v>44</v>
      </c>
      <c r="D9" s="23">
        <f t="shared" si="0"/>
        <v>1</v>
      </c>
      <c r="E9" s="22">
        <v>1</v>
      </c>
      <c r="F9" s="8">
        <f t="shared" si="1"/>
        <v>2.2727272727272728E-2</v>
      </c>
      <c r="G9" s="22">
        <v>12</v>
      </c>
      <c r="H9" s="9">
        <f t="shared" si="2"/>
        <v>0.27272727272727271</v>
      </c>
      <c r="I9" s="22">
        <v>15</v>
      </c>
      <c r="J9" s="9">
        <f t="shared" si="3"/>
        <v>0.34090909090909088</v>
      </c>
      <c r="K9" s="22">
        <v>16</v>
      </c>
      <c r="L9" s="9">
        <f t="shared" si="4"/>
        <v>0.36363636363636365</v>
      </c>
      <c r="M9" s="10">
        <f t="shared" si="5"/>
        <v>2.9545454545454546</v>
      </c>
      <c r="N9" s="24">
        <v>11</v>
      </c>
      <c r="O9" s="11">
        <f t="shared" si="6"/>
        <v>0.63636363636363635</v>
      </c>
      <c r="P9" s="11">
        <f t="shared" si="7"/>
        <v>0.29545454545454547</v>
      </c>
    </row>
    <row r="10" spans="1:16" ht="18.75" x14ac:dyDescent="0.3">
      <c r="A10" s="4" t="s">
        <v>17</v>
      </c>
      <c r="B10" s="25">
        <v>17</v>
      </c>
      <c r="C10" s="6">
        <f t="shared" si="8"/>
        <v>17</v>
      </c>
      <c r="D10" s="23">
        <f t="shared" si="0"/>
        <v>1</v>
      </c>
      <c r="E10" s="22">
        <v>0</v>
      </c>
      <c r="F10" s="8">
        <f t="shared" si="1"/>
        <v>0</v>
      </c>
      <c r="G10" s="22">
        <v>4</v>
      </c>
      <c r="H10" s="9">
        <f t="shared" si="2"/>
        <v>0.23529411764705882</v>
      </c>
      <c r="I10" s="22">
        <v>11</v>
      </c>
      <c r="J10" s="9">
        <f t="shared" si="3"/>
        <v>0.6470588235294118</v>
      </c>
      <c r="K10" s="22">
        <v>2</v>
      </c>
      <c r="L10" s="9">
        <f t="shared" si="4"/>
        <v>0.11764705882352941</v>
      </c>
      <c r="M10" s="10">
        <f t="shared" si="5"/>
        <v>3.1176470588235294</v>
      </c>
      <c r="N10" s="24">
        <v>11</v>
      </c>
      <c r="O10" s="11">
        <f t="shared" si="6"/>
        <v>0.88235294117647056</v>
      </c>
      <c r="P10" s="11">
        <f t="shared" si="7"/>
        <v>0.23529411764705882</v>
      </c>
    </row>
    <row r="11" spans="1:16" ht="18.75" x14ac:dyDescent="0.3">
      <c r="A11" s="4" t="s">
        <v>18</v>
      </c>
      <c r="B11" s="25">
        <v>37</v>
      </c>
      <c r="C11" s="6">
        <f t="shared" si="8"/>
        <v>37</v>
      </c>
      <c r="D11" s="23">
        <f t="shared" si="0"/>
        <v>1</v>
      </c>
      <c r="E11" s="25">
        <v>1</v>
      </c>
      <c r="F11" s="8">
        <f t="shared" si="1"/>
        <v>2.7027027027027029E-2</v>
      </c>
      <c r="G11" s="25">
        <v>8</v>
      </c>
      <c r="H11" s="9">
        <f t="shared" si="2"/>
        <v>0.21621621621621623</v>
      </c>
      <c r="I11" s="25">
        <v>16</v>
      </c>
      <c r="J11" s="9">
        <f t="shared" si="3"/>
        <v>0.43243243243243246</v>
      </c>
      <c r="K11" s="25">
        <v>12</v>
      </c>
      <c r="L11" s="9">
        <f t="shared" si="4"/>
        <v>0.32432432432432434</v>
      </c>
      <c r="M11" s="10">
        <f t="shared" si="5"/>
        <v>2.9459459459459461</v>
      </c>
      <c r="N11" s="24">
        <v>11</v>
      </c>
      <c r="O11" s="11">
        <f t="shared" si="6"/>
        <v>0.67567567567567566</v>
      </c>
      <c r="P11" s="11">
        <f t="shared" si="7"/>
        <v>0.24324324324324326</v>
      </c>
    </row>
    <row r="12" spans="1:16" ht="18.75" x14ac:dyDescent="0.3">
      <c r="A12" s="12" t="s">
        <v>13</v>
      </c>
      <c r="B12" s="12">
        <f>SUM(B5:B11)</f>
        <v>352</v>
      </c>
      <c r="C12" s="13">
        <f>SUM(C5:C11)</f>
        <v>352</v>
      </c>
      <c r="D12" s="46">
        <f>C12/B12</f>
        <v>1</v>
      </c>
      <c r="E12" s="13">
        <f>SUM(E5:E11)</f>
        <v>32</v>
      </c>
      <c r="F12" s="47">
        <f>E12/C12</f>
        <v>9.0909090909090912E-2</v>
      </c>
      <c r="G12" s="13">
        <f>SUM(G5:G11)</f>
        <v>141</v>
      </c>
      <c r="H12" s="47">
        <f t="shared" si="2"/>
        <v>0.40056818181818182</v>
      </c>
      <c r="I12" s="13">
        <f>SUM(I5:I11)</f>
        <v>113</v>
      </c>
      <c r="J12" s="47">
        <f t="shared" si="3"/>
        <v>0.32102272727272729</v>
      </c>
      <c r="K12" s="13">
        <f>SUM(K5:K11)</f>
        <v>66</v>
      </c>
      <c r="L12" s="47">
        <f t="shared" si="4"/>
        <v>0.1875</v>
      </c>
      <c r="M12" s="16">
        <f t="shared" si="5"/>
        <v>3.3948863636363638</v>
      </c>
      <c r="N12" s="16">
        <f>AVERAGE(N5:N11)</f>
        <v>13.285714285714286</v>
      </c>
      <c r="O12" s="46">
        <f t="shared" si="6"/>
        <v>0.8125</v>
      </c>
      <c r="P12" s="46">
        <f t="shared" si="7"/>
        <v>0.49147727272727271</v>
      </c>
    </row>
    <row r="13" spans="1:16" ht="18.75" x14ac:dyDescent="0.3">
      <c r="A13" s="17" t="s">
        <v>14</v>
      </c>
      <c r="B13" s="17">
        <v>26094</v>
      </c>
      <c r="C13" s="18">
        <v>25847</v>
      </c>
      <c r="D13" s="48">
        <v>0.99099999999999999</v>
      </c>
      <c r="E13" s="18">
        <v>2176</v>
      </c>
      <c r="F13" s="36">
        <f>E13/C13</f>
        <v>8.4187720044879483E-2</v>
      </c>
      <c r="G13" s="18">
        <v>9487</v>
      </c>
      <c r="H13" s="36">
        <f t="shared" si="2"/>
        <v>0.36704453128022596</v>
      </c>
      <c r="I13" s="18">
        <v>8304</v>
      </c>
      <c r="J13" s="36">
        <f t="shared" si="3"/>
        <v>0.3212751963477386</v>
      </c>
      <c r="K13" s="18">
        <v>5878</v>
      </c>
      <c r="L13" s="36">
        <v>0.22700000000000001</v>
      </c>
      <c r="M13" s="21">
        <v>3.3</v>
      </c>
      <c r="N13" s="21">
        <v>13.7</v>
      </c>
      <c r="O13" s="48">
        <v>0.77300000000000002</v>
      </c>
      <c r="P13" s="48">
        <f t="shared" si="7"/>
        <v>0.45123225132510542</v>
      </c>
    </row>
    <row r="16" spans="1:16" ht="18.75" x14ac:dyDescent="0.3">
      <c r="A16" s="57" t="s">
        <v>47</v>
      </c>
      <c r="B16" s="57"/>
      <c r="C16" s="57"/>
      <c r="D16" s="1">
        <v>43643</v>
      </c>
    </row>
    <row r="18" spans="1:17" ht="18.75" x14ac:dyDescent="0.25">
      <c r="A18" s="58" t="s">
        <v>1</v>
      </c>
      <c r="B18" s="59" t="s">
        <v>2</v>
      </c>
      <c r="C18" s="61" t="s">
        <v>3</v>
      </c>
      <c r="D18" s="61"/>
      <c r="E18" s="62">
        <v>5</v>
      </c>
      <c r="F18" s="63"/>
      <c r="G18" s="62">
        <v>4</v>
      </c>
      <c r="H18" s="63"/>
      <c r="I18" s="62">
        <v>3</v>
      </c>
      <c r="J18" s="63"/>
      <c r="K18" s="62">
        <v>2</v>
      </c>
      <c r="L18" s="63"/>
      <c r="M18" s="55" t="s">
        <v>4</v>
      </c>
      <c r="N18" s="55" t="s">
        <v>5</v>
      </c>
      <c r="O18" s="55" t="s">
        <v>6</v>
      </c>
      <c r="P18" s="55" t="s">
        <v>7</v>
      </c>
    </row>
    <row r="19" spans="1:17" ht="37.5" x14ac:dyDescent="0.25">
      <c r="A19" s="58"/>
      <c r="B19" s="60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6"/>
      <c r="N19" s="56"/>
      <c r="O19" s="56"/>
      <c r="P19" s="56"/>
    </row>
    <row r="20" spans="1:17" ht="18.75" x14ac:dyDescent="0.3">
      <c r="A20" s="4" t="s">
        <v>10</v>
      </c>
      <c r="B20" s="5">
        <v>56</v>
      </c>
      <c r="C20" s="6">
        <f>E20+G20+I20+K20</f>
        <v>8</v>
      </c>
      <c r="D20" s="7">
        <f t="shared" ref="D20:D26" si="9">C20/B20</f>
        <v>0.14285714285714285</v>
      </c>
      <c r="E20" s="6">
        <v>0</v>
      </c>
      <c r="F20" s="8">
        <f t="shared" ref="F20:F26" si="10">E20/$C20</f>
        <v>0</v>
      </c>
      <c r="G20" s="6">
        <v>1</v>
      </c>
      <c r="H20" s="9">
        <f t="shared" ref="H20:H28" si="11">G20/$C20</f>
        <v>0.125</v>
      </c>
      <c r="I20" s="6">
        <v>7</v>
      </c>
      <c r="J20" s="9">
        <f t="shared" ref="J20:J28" si="12">I20/$C20</f>
        <v>0.875</v>
      </c>
      <c r="K20" s="6">
        <v>0</v>
      </c>
      <c r="L20" s="9">
        <f t="shared" ref="L20:L28" si="13">K20/$C20</f>
        <v>0</v>
      </c>
      <c r="M20" s="10">
        <f t="shared" ref="M20:M27" si="14" xml:space="preserve"> (E20*5+G20*4+I20*3+K20*2)/C20</f>
        <v>3.125</v>
      </c>
      <c r="N20" s="10">
        <v>12</v>
      </c>
      <c r="O20" s="11">
        <f t="shared" ref="O20:O27" si="15">(C20-K20)/C20</f>
        <v>1</v>
      </c>
      <c r="P20" s="11">
        <f t="shared" ref="P20:P28" si="16">(E20+G20)/C20</f>
        <v>0.125</v>
      </c>
    </row>
    <row r="21" spans="1:17" ht="18.75" x14ac:dyDescent="0.3">
      <c r="A21" s="4" t="s">
        <v>11</v>
      </c>
      <c r="B21" s="4">
        <v>65</v>
      </c>
      <c r="C21" s="6">
        <f t="shared" ref="C21:C26" si="17">E21+G21+I21+K21</f>
        <v>2</v>
      </c>
      <c r="D21" s="7">
        <f t="shared" si="9"/>
        <v>3.0769230769230771E-2</v>
      </c>
      <c r="E21" s="6">
        <v>0</v>
      </c>
      <c r="F21" s="8">
        <f t="shared" si="10"/>
        <v>0</v>
      </c>
      <c r="G21" s="6">
        <v>2</v>
      </c>
      <c r="H21" s="9">
        <f t="shared" si="11"/>
        <v>1</v>
      </c>
      <c r="I21" s="6">
        <v>0</v>
      </c>
      <c r="J21" s="9">
        <f t="shared" si="12"/>
        <v>0</v>
      </c>
      <c r="K21" s="6">
        <v>0</v>
      </c>
      <c r="L21" s="9">
        <f t="shared" si="13"/>
        <v>0</v>
      </c>
      <c r="M21" s="10">
        <f t="shared" si="14"/>
        <v>4</v>
      </c>
      <c r="N21" s="10">
        <v>17</v>
      </c>
      <c r="O21" s="11">
        <f t="shared" si="15"/>
        <v>1</v>
      </c>
      <c r="P21" s="11">
        <f t="shared" si="16"/>
        <v>1</v>
      </c>
    </row>
    <row r="22" spans="1:17" ht="18.75" x14ac:dyDescent="0.3">
      <c r="A22" s="4" t="s">
        <v>15</v>
      </c>
      <c r="B22" s="26">
        <v>42</v>
      </c>
      <c r="C22" s="6">
        <f t="shared" si="17"/>
        <v>10</v>
      </c>
      <c r="D22" s="23">
        <f t="shared" si="9"/>
        <v>0.23809523809523808</v>
      </c>
      <c r="E22" s="22">
        <v>0</v>
      </c>
      <c r="F22" s="8">
        <f t="shared" si="10"/>
        <v>0</v>
      </c>
      <c r="G22" s="22">
        <v>2</v>
      </c>
      <c r="H22" s="9">
        <f t="shared" si="11"/>
        <v>0.2</v>
      </c>
      <c r="I22" s="22">
        <v>8</v>
      </c>
      <c r="J22" s="9">
        <f t="shared" si="12"/>
        <v>0.8</v>
      </c>
      <c r="K22" s="22">
        <v>0</v>
      </c>
      <c r="L22" s="9">
        <f t="shared" si="13"/>
        <v>0</v>
      </c>
      <c r="M22" s="10">
        <f t="shared" si="14"/>
        <v>3.2</v>
      </c>
      <c r="N22" s="24">
        <v>11</v>
      </c>
      <c r="O22" s="11">
        <f t="shared" si="15"/>
        <v>1</v>
      </c>
      <c r="P22" s="11">
        <f t="shared" si="16"/>
        <v>0.2</v>
      </c>
    </row>
    <row r="23" spans="1:17" ht="18.75" x14ac:dyDescent="0.3">
      <c r="A23" s="4" t="s">
        <v>16</v>
      </c>
      <c r="B23" s="25">
        <v>91</v>
      </c>
      <c r="C23" s="6">
        <f t="shared" si="17"/>
        <v>12</v>
      </c>
      <c r="D23" s="23">
        <f t="shared" si="9"/>
        <v>0.13186813186813187</v>
      </c>
      <c r="E23" s="22">
        <v>0</v>
      </c>
      <c r="F23" s="8">
        <f t="shared" si="10"/>
        <v>0</v>
      </c>
      <c r="G23" s="22">
        <v>2</v>
      </c>
      <c r="H23" s="9">
        <f t="shared" si="11"/>
        <v>0.16666666666666666</v>
      </c>
      <c r="I23" s="22">
        <v>9</v>
      </c>
      <c r="J23" s="9">
        <f t="shared" si="12"/>
        <v>0.75</v>
      </c>
      <c r="K23" s="22">
        <v>1</v>
      </c>
      <c r="L23" s="9">
        <f t="shared" si="13"/>
        <v>8.3333333333333329E-2</v>
      </c>
      <c r="M23" s="10">
        <f t="shared" si="14"/>
        <v>3.0833333333333335</v>
      </c>
      <c r="N23" s="24">
        <v>10</v>
      </c>
      <c r="O23" s="11">
        <f t="shared" si="15"/>
        <v>0.91666666666666663</v>
      </c>
      <c r="P23" s="11">
        <f t="shared" si="16"/>
        <v>0.16666666666666666</v>
      </c>
      <c r="Q23" t="s">
        <v>70</v>
      </c>
    </row>
    <row r="24" spans="1:17" ht="18.75" x14ac:dyDescent="0.3">
      <c r="A24" s="4" t="s">
        <v>12</v>
      </c>
      <c r="B24" s="25">
        <v>44</v>
      </c>
      <c r="C24" s="6">
        <f t="shared" si="17"/>
        <v>15</v>
      </c>
      <c r="D24" s="23">
        <f t="shared" si="9"/>
        <v>0.34090909090909088</v>
      </c>
      <c r="E24" s="22">
        <v>0</v>
      </c>
      <c r="F24" s="8">
        <f t="shared" si="10"/>
        <v>0</v>
      </c>
      <c r="G24" s="22">
        <v>0</v>
      </c>
      <c r="H24" s="9">
        <f t="shared" si="11"/>
        <v>0</v>
      </c>
      <c r="I24" s="22">
        <v>13</v>
      </c>
      <c r="J24" s="9">
        <f t="shared" si="12"/>
        <v>0.8666666666666667</v>
      </c>
      <c r="K24" s="22">
        <v>2</v>
      </c>
      <c r="L24" s="9">
        <f t="shared" si="13"/>
        <v>0.13333333333333333</v>
      </c>
      <c r="M24" s="10">
        <f t="shared" si="14"/>
        <v>2.8666666666666667</v>
      </c>
      <c r="N24" s="24">
        <v>9</v>
      </c>
      <c r="O24" s="11">
        <f t="shared" si="15"/>
        <v>0.8666666666666667</v>
      </c>
      <c r="P24" s="11">
        <f t="shared" si="16"/>
        <v>0</v>
      </c>
      <c r="Q24" t="s">
        <v>71</v>
      </c>
    </row>
    <row r="25" spans="1:17" ht="18.75" x14ac:dyDescent="0.3">
      <c r="A25" s="4" t="s">
        <v>17</v>
      </c>
      <c r="B25" s="25">
        <v>17</v>
      </c>
      <c r="C25" s="6">
        <f t="shared" si="17"/>
        <v>2</v>
      </c>
      <c r="D25" s="23">
        <f t="shared" si="9"/>
        <v>0.11764705882352941</v>
      </c>
      <c r="E25" s="22">
        <v>0</v>
      </c>
      <c r="F25" s="8">
        <f t="shared" si="10"/>
        <v>0</v>
      </c>
      <c r="G25" s="22">
        <v>0</v>
      </c>
      <c r="H25" s="9">
        <f t="shared" si="11"/>
        <v>0</v>
      </c>
      <c r="I25" s="22">
        <v>1</v>
      </c>
      <c r="J25" s="9">
        <f t="shared" si="12"/>
        <v>0.5</v>
      </c>
      <c r="K25" s="22">
        <v>1</v>
      </c>
      <c r="L25" s="9">
        <f t="shared" si="13"/>
        <v>0.5</v>
      </c>
      <c r="M25" s="10">
        <f t="shared" si="14"/>
        <v>2.5</v>
      </c>
      <c r="N25" s="24">
        <v>8</v>
      </c>
      <c r="O25" s="11">
        <f t="shared" si="15"/>
        <v>0.5</v>
      </c>
      <c r="P25" s="11">
        <f t="shared" si="16"/>
        <v>0</v>
      </c>
      <c r="Q25" t="s">
        <v>22</v>
      </c>
    </row>
    <row r="26" spans="1:17" ht="18.75" x14ac:dyDescent="0.3">
      <c r="A26" s="4" t="s">
        <v>18</v>
      </c>
      <c r="B26" s="25">
        <v>37</v>
      </c>
      <c r="C26" s="6">
        <f t="shared" si="17"/>
        <v>8</v>
      </c>
      <c r="D26" s="23">
        <f t="shared" si="9"/>
        <v>0.21621621621621623</v>
      </c>
      <c r="E26" s="25">
        <v>0</v>
      </c>
      <c r="F26" s="8">
        <f t="shared" si="10"/>
        <v>0</v>
      </c>
      <c r="G26" s="25">
        <v>1</v>
      </c>
      <c r="H26" s="9">
        <f t="shared" si="11"/>
        <v>0.125</v>
      </c>
      <c r="I26" s="25">
        <v>5</v>
      </c>
      <c r="J26" s="9">
        <f t="shared" si="12"/>
        <v>0.625</v>
      </c>
      <c r="K26" s="25">
        <v>2</v>
      </c>
      <c r="L26" s="9">
        <f t="shared" si="13"/>
        <v>0.25</v>
      </c>
      <c r="M26" s="10">
        <f t="shared" si="14"/>
        <v>2.875</v>
      </c>
      <c r="N26" s="24">
        <v>11</v>
      </c>
      <c r="O26" s="11">
        <f t="shared" si="15"/>
        <v>0.75</v>
      </c>
      <c r="P26" s="11">
        <f t="shared" si="16"/>
        <v>0.125</v>
      </c>
      <c r="Q26" t="s">
        <v>72</v>
      </c>
    </row>
    <row r="27" spans="1:17" ht="18.75" x14ac:dyDescent="0.3">
      <c r="A27" s="12" t="s">
        <v>13</v>
      </c>
      <c r="B27" s="12">
        <f>SUM(B20:B26)</f>
        <v>352</v>
      </c>
      <c r="C27" s="13">
        <f>SUM(C20:C26)</f>
        <v>57</v>
      </c>
      <c r="D27" s="46">
        <f>C27/B27</f>
        <v>0.16193181818181818</v>
      </c>
      <c r="E27" s="13">
        <f>SUM(E20:E26)</f>
        <v>0</v>
      </c>
      <c r="F27" s="47">
        <f>E27/C27</f>
        <v>0</v>
      </c>
      <c r="G27" s="13">
        <f>SUM(G20:G26)</f>
        <v>8</v>
      </c>
      <c r="H27" s="47">
        <f t="shared" si="11"/>
        <v>0.14035087719298245</v>
      </c>
      <c r="I27" s="13">
        <f>SUM(I20:I26)</f>
        <v>43</v>
      </c>
      <c r="J27" s="47">
        <f t="shared" si="12"/>
        <v>0.75438596491228072</v>
      </c>
      <c r="K27" s="13">
        <f>SUM(K20:K26)</f>
        <v>6</v>
      </c>
      <c r="L27" s="47">
        <f t="shared" si="13"/>
        <v>0.10526315789473684</v>
      </c>
      <c r="M27" s="16">
        <f t="shared" si="14"/>
        <v>3.0350877192982457</v>
      </c>
      <c r="N27" s="16">
        <f>AVERAGE(N20:N26)</f>
        <v>11.142857142857142</v>
      </c>
      <c r="O27" s="46">
        <f t="shared" si="15"/>
        <v>0.89473684210526316</v>
      </c>
      <c r="P27" s="46">
        <f t="shared" si="16"/>
        <v>0.14035087719298245</v>
      </c>
    </row>
    <row r="28" spans="1:17" ht="18.75" x14ac:dyDescent="0.3">
      <c r="A28" s="17" t="s">
        <v>14</v>
      </c>
      <c r="B28" s="17">
        <v>4646</v>
      </c>
      <c r="C28" s="18">
        <v>4588</v>
      </c>
      <c r="D28" s="48">
        <v>0.98799999999999999</v>
      </c>
      <c r="E28" s="18">
        <v>9</v>
      </c>
      <c r="F28" s="36">
        <f>E28/C28</f>
        <v>1.9616390584132519E-3</v>
      </c>
      <c r="G28" s="18">
        <v>667</v>
      </c>
      <c r="H28" s="36">
        <f t="shared" si="11"/>
        <v>0.14537925021795989</v>
      </c>
      <c r="I28" s="18">
        <v>2886</v>
      </c>
      <c r="J28" s="36">
        <f t="shared" si="12"/>
        <v>0.62903225806451613</v>
      </c>
      <c r="K28" s="18">
        <v>1024</v>
      </c>
      <c r="L28" s="36">
        <f t="shared" si="13"/>
        <v>0.22319093286835223</v>
      </c>
      <c r="M28" s="21">
        <v>2.9</v>
      </c>
      <c r="N28" s="21">
        <v>10.6</v>
      </c>
      <c r="O28" s="48">
        <v>0.224</v>
      </c>
      <c r="P28" s="48">
        <f t="shared" si="16"/>
        <v>0.14734088927637315</v>
      </c>
    </row>
    <row r="31" spans="1:17" ht="18.75" x14ac:dyDescent="0.3">
      <c r="A31" s="57" t="s">
        <v>47</v>
      </c>
      <c r="B31" s="57"/>
      <c r="C31" s="57"/>
      <c r="D31" s="1" t="s">
        <v>55</v>
      </c>
    </row>
    <row r="33" spans="1:17" ht="18.75" x14ac:dyDescent="0.25">
      <c r="A33" s="58" t="s">
        <v>1</v>
      </c>
      <c r="B33" s="59" t="s">
        <v>2</v>
      </c>
      <c r="C33" s="61" t="s">
        <v>3</v>
      </c>
      <c r="D33" s="61"/>
      <c r="E33" s="62">
        <v>5</v>
      </c>
      <c r="F33" s="63"/>
      <c r="G33" s="62">
        <v>4</v>
      </c>
      <c r="H33" s="63"/>
      <c r="I33" s="62">
        <v>3</v>
      </c>
      <c r="J33" s="63"/>
      <c r="K33" s="62">
        <v>2</v>
      </c>
      <c r="L33" s="63"/>
      <c r="M33" s="55" t="s">
        <v>4</v>
      </c>
      <c r="N33" s="55" t="s">
        <v>5</v>
      </c>
      <c r="O33" s="55" t="s">
        <v>6</v>
      </c>
      <c r="P33" s="55" t="s">
        <v>7</v>
      </c>
    </row>
    <row r="34" spans="1:17" ht="37.5" x14ac:dyDescent="0.25">
      <c r="A34" s="58"/>
      <c r="B34" s="60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56"/>
      <c r="N34" s="56"/>
      <c r="O34" s="56"/>
      <c r="P34" s="56"/>
    </row>
    <row r="35" spans="1:17" ht="18.75" x14ac:dyDescent="0.3">
      <c r="A35" s="4" t="s">
        <v>10</v>
      </c>
      <c r="B35" s="5">
        <v>56</v>
      </c>
      <c r="C35" s="6">
        <f>E35+G35+I35+K35</f>
        <v>56</v>
      </c>
      <c r="D35" s="7">
        <f t="shared" ref="D35:D41" si="18">C35/B35</f>
        <v>1</v>
      </c>
      <c r="E35" s="6">
        <v>4</v>
      </c>
      <c r="F35" s="8">
        <f t="shared" ref="F35:F41" si="19">E35/$C35</f>
        <v>7.1428571428571425E-2</v>
      </c>
      <c r="G35" s="6">
        <v>29</v>
      </c>
      <c r="H35" s="9">
        <f t="shared" ref="H35:H42" si="20">G35/$C35</f>
        <v>0.5178571428571429</v>
      </c>
      <c r="I35" s="6">
        <v>23</v>
      </c>
      <c r="J35" s="9">
        <f t="shared" ref="J35:J42" si="21">I35/$C35</f>
        <v>0.4107142857142857</v>
      </c>
      <c r="K35" s="6">
        <v>0</v>
      </c>
      <c r="L35" s="9">
        <f t="shared" ref="L35:L42" si="22">K35/$C35</f>
        <v>0</v>
      </c>
      <c r="M35" s="10">
        <f t="shared" ref="M35:M42" si="23" xml:space="preserve"> (E35*5+G35*4+I35*3+K35*2)/C35</f>
        <v>3.6607142857142856</v>
      </c>
      <c r="N35" s="10">
        <v>13.5</v>
      </c>
      <c r="O35" s="11">
        <f>(C35-K35)/C35</f>
        <v>1</v>
      </c>
      <c r="P35" s="11">
        <f t="shared" ref="P35:P42" si="24">(E35+G35)/C35</f>
        <v>0.5892857142857143</v>
      </c>
    </row>
    <row r="36" spans="1:17" ht="18.75" x14ac:dyDescent="0.3">
      <c r="A36" s="4" t="s">
        <v>11</v>
      </c>
      <c r="B36" s="4">
        <v>65</v>
      </c>
      <c r="C36" s="6">
        <f t="shared" ref="C36:C41" si="25">E36+G36+I36+K36</f>
        <v>65</v>
      </c>
      <c r="D36" s="7">
        <f t="shared" si="18"/>
        <v>1</v>
      </c>
      <c r="E36" s="6">
        <v>9</v>
      </c>
      <c r="F36" s="8">
        <f t="shared" si="19"/>
        <v>0.13846153846153847</v>
      </c>
      <c r="G36" s="6">
        <v>43</v>
      </c>
      <c r="H36" s="9">
        <f t="shared" si="20"/>
        <v>0.66153846153846152</v>
      </c>
      <c r="I36" s="6">
        <v>13</v>
      </c>
      <c r="J36" s="9">
        <f t="shared" si="21"/>
        <v>0.2</v>
      </c>
      <c r="K36" s="6">
        <v>0</v>
      </c>
      <c r="L36" s="9">
        <f t="shared" si="22"/>
        <v>0</v>
      </c>
      <c r="M36" s="10">
        <f t="shared" si="23"/>
        <v>3.9384615384615387</v>
      </c>
      <c r="N36" s="10">
        <v>17</v>
      </c>
      <c r="O36" s="11">
        <f t="shared" ref="O36:O41" si="26">(C36-K36)/C36</f>
        <v>1</v>
      </c>
      <c r="P36" s="11">
        <f t="shared" si="24"/>
        <v>0.8</v>
      </c>
    </row>
    <row r="37" spans="1:17" ht="18.75" x14ac:dyDescent="0.3">
      <c r="A37" s="4" t="s">
        <v>15</v>
      </c>
      <c r="B37" s="26">
        <v>42</v>
      </c>
      <c r="C37" s="6">
        <f t="shared" si="25"/>
        <v>42</v>
      </c>
      <c r="D37" s="23">
        <f t="shared" si="18"/>
        <v>1</v>
      </c>
      <c r="E37" s="22">
        <v>4</v>
      </c>
      <c r="F37" s="8">
        <f t="shared" si="19"/>
        <v>9.5238095238095233E-2</v>
      </c>
      <c r="G37" s="22">
        <v>13</v>
      </c>
      <c r="H37" s="9">
        <f t="shared" si="20"/>
        <v>0.30952380952380953</v>
      </c>
      <c r="I37" s="22">
        <v>22</v>
      </c>
      <c r="J37" s="9">
        <f t="shared" si="21"/>
        <v>0.52380952380952384</v>
      </c>
      <c r="K37" s="22">
        <v>3</v>
      </c>
      <c r="L37" s="9">
        <f t="shared" si="22"/>
        <v>7.1428571428571425E-2</v>
      </c>
      <c r="M37" s="10">
        <f t="shared" si="23"/>
        <v>3.4285714285714284</v>
      </c>
      <c r="N37" s="24">
        <v>11.5</v>
      </c>
      <c r="O37" s="11">
        <f t="shared" si="26"/>
        <v>0.9285714285714286</v>
      </c>
      <c r="P37" s="11">
        <f t="shared" si="24"/>
        <v>0.40476190476190477</v>
      </c>
      <c r="Q37" t="s">
        <v>73</v>
      </c>
    </row>
    <row r="38" spans="1:17" ht="18.75" x14ac:dyDescent="0.3">
      <c r="A38" s="4" t="s">
        <v>16</v>
      </c>
      <c r="B38" s="25">
        <v>91</v>
      </c>
      <c r="C38" s="6">
        <f t="shared" si="25"/>
        <v>91</v>
      </c>
      <c r="D38" s="23">
        <f t="shared" si="18"/>
        <v>1</v>
      </c>
      <c r="E38" s="22">
        <v>13</v>
      </c>
      <c r="F38" s="8">
        <f t="shared" si="19"/>
        <v>0.14285714285714285</v>
      </c>
      <c r="G38" s="22">
        <v>39</v>
      </c>
      <c r="H38" s="9">
        <f t="shared" si="20"/>
        <v>0.42857142857142855</v>
      </c>
      <c r="I38" s="22">
        <v>37</v>
      </c>
      <c r="J38" s="9">
        <f t="shared" si="21"/>
        <v>0.40659340659340659</v>
      </c>
      <c r="K38" s="22">
        <v>2</v>
      </c>
      <c r="L38" s="9">
        <f t="shared" si="22"/>
        <v>2.197802197802198E-2</v>
      </c>
      <c r="M38" s="10">
        <f t="shared" si="23"/>
        <v>3.6923076923076925</v>
      </c>
      <c r="N38" s="24">
        <v>13</v>
      </c>
      <c r="O38" s="11">
        <f t="shared" si="26"/>
        <v>0.97802197802197799</v>
      </c>
      <c r="P38" s="11">
        <f t="shared" si="24"/>
        <v>0.5714285714285714</v>
      </c>
      <c r="Q38" t="s">
        <v>74</v>
      </c>
    </row>
    <row r="39" spans="1:17" ht="18.75" x14ac:dyDescent="0.3">
      <c r="A39" s="4" t="s">
        <v>12</v>
      </c>
      <c r="B39" s="25">
        <v>44</v>
      </c>
      <c r="C39" s="6">
        <f t="shared" si="25"/>
        <v>44</v>
      </c>
      <c r="D39" s="23">
        <f t="shared" si="18"/>
        <v>1</v>
      </c>
      <c r="E39" s="22">
        <v>1</v>
      </c>
      <c r="F39" s="8">
        <f t="shared" si="19"/>
        <v>2.2727272727272728E-2</v>
      </c>
      <c r="G39" s="22">
        <v>12</v>
      </c>
      <c r="H39" s="9">
        <f t="shared" si="20"/>
        <v>0.27272727272727271</v>
      </c>
      <c r="I39" s="22">
        <v>28</v>
      </c>
      <c r="J39" s="9">
        <f t="shared" si="21"/>
        <v>0.63636363636363635</v>
      </c>
      <c r="K39" s="22">
        <v>3</v>
      </c>
      <c r="L39" s="9">
        <f t="shared" si="22"/>
        <v>6.8181818181818177E-2</v>
      </c>
      <c r="M39" s="10">
        <f t="shared" si="23"/>
        <v>3.25</v>
      </c>
      <c r="N39" s="24">
        <v>10</v>
      </c>
      <c r="O39" s="11">
        <f t="shared" si="26"/>
        <v>0.93181818181818177</v>
      </c>
      <c r="P39" s="11">
        <f t="shared" si="24"/>
        <v>0.29545454545454547</v>
      </c>
      <c r="Q39" t="s">
        <v>75</v>
      </c>
    </row>
    <row r="40" spans="1:17" ht="18.75" x14ac:dyDescent="0.3">
      <c r="A40" s="4" t="s">
        <v>17</v>
      </c>
      <c r="B40" s="25">
        <v>17</v>
      </c>
      <c r="C40" s="6">
        <f t="shared" si="25"/>
        <v>17</v>
      </c>
      <c r="D40" s="23">
        <f t="shared" si="18"/>
        <v>1</v>
      </c>
      <c r="E40" s="22">
        <v>0</v>
      </c>
      <c r="F40" s="8">
        <f t="shared" si="19"/>
        <v>0</v>
      </c>
      <c r="G40" s="22">
        <v>4</v>
      </c>
      <c r="H40" s="9">
        <f t="shared" si="20"/>
        <v>0.23529411764705882</v>
      </c>
      <c r="I40" s="22">
        <v>12</v>
      </c>
      <c r="J40" s="9">
        <f t="shared" si="21"/>
        <v>0.70588235294117652</v>
      </c>
      <c r="K40" s="22">
        <v>1</v>
      </c>
      <c r="L40" s="9">
        <f t="shared" si="22"/>
        <v>5.8823529411764705E-2</v>
      </c>
      <c r="M40" s="10">
        <f t="shared" si="23"/>
        <v>3.1764705882352939</v>
      </c>
      <c r="N40" s="24">
        <v>9.5</v>
      </c>
      <c r="O40" s="11">
        <f t="shared" si="26"/>
        <v>0.94117647058823528</v>
      </c>
      <c r="P40" s="11">
        <f t="shared" si="24"/>
        <v>0.23529411764705882</v>
      </c>
      <c r="Q40" t="s">
        <v>22</v>
      </c>
    </row>
    <row r="41" spans="1:17" ht="18.75" x14ac:dyDescent="0.3">
      <c r="A41" s="4" t="s">
        <v>18</v>
      </c>
      <c r="B41" s="25">
        <v>37</v>
      </c>
      <c r="C41" s="6">
        <f t="shared" si="25"/>
        <v>37</v>
      </c>
      <c r="D41" s="23">
        <f t="shared" si="18"/>
        <v>1</v>
      </c>
      <c r="E41" s="25">
        <v>1</v>
      </c>
      <c r="F41" s="8">
        <f t="shared" si="19"/>
        <v>2.7027027027027029E-2</v>
      </c>
      <c r="G41" s="25">
        <v>9</v>
      </c>
      <c r="H41" s="9">
        <f t="shared" si="20"/>
        <v>0.24324324324324326</v>
      </c>
      <c r="I41" s="25">
        <v>21</v>
      </c>
      <c r="J41" s="9">
        <f t="shared" si="21"/>
        <v>0.56756756756756754</v>
      </c>
      <c r="K41" s="25">
        <v>6</v>
      </c>
      <c r="L41" s="9">
        <f t="shared" si="22"/>
        <v>0.16216216216216217</v>
      </c>
      <c r="M41" s="10">
        <f t="shared" si="23"/>
        <v>3.1351351351351351</v>
      </c>
      <c r="N41" s="24">
        <v>11</v>
      </c>
      <c r="O41" s="11">
        <f t="shared" si="26"/>
        <v>0.83783783783783783</v>
      </c>
      <c r="P41" s="11">
        <f t="shared" si="24"/>
        <v>0.27027027027027029</v>
      </c>
      <c r="Q41" t="s">
        <v>76</v>
      </c>
    </row>
    <row r="42" spans="1:17" ht="18.75" x14ac:dyDescent="0.3">
      <c r="A42" s="12" t="s">
        <v>13</v>
      </c>
      <c r="B42" s="12">
        <f>SUM(B35:B41)</f>
        <v>352</v>
      </c>
      <c r="C42" s="13">
        <f>E42+G42+I42+K42</f>
        <v>352</v>
      </c>
      <c r="D42" s="14">
        <f>C42/B42</f>
        <v>1</v>
      </c>
      <c r="E42" s="13">
        <f>SUM(E35:E41)</f>
        <v>32</v>
      </c>
      <c r="F42" s="15">
        <f>E42/C42</f>
        <v>9.0909090909090912E-2</v>
      </c>
      <c r="G42" s="13">
        <f>SUM(G35:G41)</f>
        <v>149</v>
      </c>
      <c r="H42" s="15">
        <f t="shared" si="20"/>
        <v>0.42329545454545453</v>
      </c>
      <c r="I42" s="13">
        <f>SUM(I35:I41)</f>
        <v>156</v>
      </c>
      <c r="J42" s="15">
        <f t="shared" si="21"/>
        <v>0.44318181818181818</v>
      </c>
      <c r="K42" s="13">
        <f>SUM(K35:K41)</f>
        <v>15</v>
      </c>
      <c r="L42" s="15">
        <f t="shared" si="22"/>
        <v>4.261363636363636E-2</v>
      </c>
      <c r="M42" s="16">
        <f t="shared" si="23"/>
        <v>3.5625</v>
      </c>
      <c r="N42" s="16">
        <f>AVERAGE(N35:N41)</f>
        <v>12.214285714285714</v>
      </c>
      <c r="O42" s="14">
        <f>(C42-K42)/C42</f>
        <v>0.95738636363636365</v>
      </c>
      <c r="P42" s="14">
        <f t="shared" si="24"/>
        <v>0.51420454545454541</v>
      </c>
    </row>
    <row r="43" spans="1:17" ht="18.75" x14ac:dyDescent="0.3">
      <c r="A43" s="17" t="s">
        <v>14</v>
      </c>
      <c r="B43" s="17"/>
      <c r="C43" s="18"/>
      <c r="D43" s="19"/>
      <c r="E43" s="18"/>
      <c r="F43" s="20"/>
      <c r="G43" s="18"/>
      <c r="H43" s="20"/>
      <c r="I43" s="18"/>
      <c r="J43" s="20"/>
      <c r="K43" s="18"/>
      <c r="L43" s="20"/>
      <c r="M43" s="21"/>
      <c r="N43" s="21"/>
      <c r="O43" s="19"/>
      <c r="P43" s="19"/>
    </row>
  </sheetData>
  <mergeCells count="36"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18:L18"/>
    <mergeCell ref="M18:M19"/>
    <mergeCell ref="N18:N19"/>
    <mergeCell ref="A16:C16"/>
    <mergeCell ref="A18:A19"/>
    <mergeCell ref="B18:B19"/>
    <mergeCell ref="C18:D18"/>
    <mergeCell ref="E18:F18"/>
    <mergeCell ref="O18:O19"/>
    <mergeCell ref="P18:P19"/>
    <mergeCell ref="A31:C31"/>
    <mergeCell ref="A33:A34"/>
    <mergeCell ref="B33:B34"/>
    <mergeCell ref="C33:D33"/>
    <mergeCell ref="E33:F33"/>
    <mergeCell ref="G33:H33"/>
    <mergeCell ref="I33:J33"/>
    <mergeCell ref="K33:L33"/>
    <mergeCell ref="M33:M34"/>
    <mergeCell ref="N33:N34"/>
    <mergeCell ref="O33:O34"/>
    <mergeCell ref="P33:P34"/>
    <mergeCell ref="G18:H18"/>
    <mergeCell ref="I18:J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76"/>
  <sheetViews>
    <sheetView topLeftCell="A58" workbookViewId="0">
      <selection activeCell="Q21" sqref="Q21"/>
    </sheetView>
  </sheetViews>
  <sheetFormatPr defaultRowHeight="15" x14ac:dyDescent="0.25"/>
  <cols>
    <col min="1" max="1" width="14.42578125" customWidth="1"/>
    <col min="4" max="4" width="12.42578125" customWidth="1"/>
    <col min="8" max="8" width="11.7109375" bestFit="1" customWidth="1"/>
    <col min="10" max="10" width="11.7109375" bestFit="1" customWidth="1"/>
    <col min="12" max="12" width="10.28515625" bestFit="1" customWidth="1"/>
    <col min="15" max="15" width="11.42578125" customWidth="1"/>
    <col min="16" max="16" width="12.140625" customWidth="1"/>
  </cols>
  <sheetData>
    <row r="1" spans="1:17" ht="18.75" x14ac:dyDescent="0.3">
      <c r="A1" s="57" t="s">
        <v>48</v>
      </c>
      <c r="B1" s="57"/>
      <c r="C1" s="57"/>
      <c r="D1" s="1">
        <v>43627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10</v>
      </c>
      <c r="D5" s="7">
        <f t="shared" ref="D5:D11" si="0">C5/B5</f>
        <v>0.17857142857142858</v>
      </c>
      <c r="E5" s="6">
        <v>1</v>
      </c>
      <c r="F5" s="8">
        <f t="shared" ref="F5:F11" si="1">E5/$C5</f>
        <v>0.1</v>
      </c>
      <c r="G5" s="6">
        <v>5</v>
      </c>
      <c r="H5" s="9">
        <f t="shared" ref="H5:H13" si="2">G5/$C5</f>
        <v>0.5</v>
      </c>
      <c r="I5" s="6">
        <v>4</v>
      </c>
      <c r="J5" s="9">
        <f t="shared" ref="J5:J13" si="3">I5/$C5</f>
        <v>0.4</v>
      </c>
      <c r="K5" s="6">
        <v>0</v>
      </c>
      <c r="L5" s="9">
        <f t="shared" ref="L5:L13" si="4">K5/$C5</f>
        <v>0</v>
      </c>
      <c r="M5" s="10">
        <f t="shared" ref="M5:M12" si="5" xml:space="preserve"> (E5*5+G5*4+I5*3+K5*2)/C5</f>
        <v>3.7</v>
      </c>
      <c r="N5" s="10">
        <v>22</v>
      </c>
      <c r="O5" s="11">
        <f t="shared" ref="O5:O13" si="6">(C5-K5)/C5</f>
        <v>1</v>
      </c>
      <c r="P5" s="11">
        <f t="shared" ref="P5:P13" si="7">(E5+G5)/C5</f>
        <v>0.6</v>
      </c>
    </row>
    <row r="6" spans="1:17" ht="18.75" x14ac:dyDescent="0.3">
      <c r="A6" s="4" t="s">
        <v>11</v>
      </c>
      <c r="B6" s="4">
        <v>65</v>
      </c>
      <c r="C6" s="6">
        <f t="shared" ref="C6:C11" si="8">E6+G6+I6+K6</f>
        <v>9</v>
      </c>
      <c r="D6" s="7">
        <f t="shared" si="0"/>
        <v>0.13846153846153847</v>
      </c>
      <c r="E6" s="6">
        <v>1</v>
      </c>
      <c r="F6" s="8">
        <f t="shared" si="1"/>
        <v>0.1111111111111111</v>
      </c>
      <c r="G6" s="6">
        <v>5</v>
      </c>
      <c r="H6" s="9">
        <f t="shared" si="2"/>
        <v>0.55555555555555558</v>
      </c>
      <c r="I6" s="6">
        <v>3</v>
      </c>
      <c r="J6" s="9">
        <f t="shared" si="3"/>
        <v>0.33333333333333331</v>
      </c>
      <c r="K6" s="6">
        <v>0</v>
      </c>
      <c r="L6" s="9">
        <f t="shared" si="4"/>
        <v>0</v>
      </c>
      <c r="M6" s="10">
        <f t="shared" si="5"/>
        <v>3.7777777777777777</v>
      </c>
      <c r="N6" s="10">
        <v>24</v>
      </c>
      <c r="O6" s="11">
        <f t="shared" si="6"/>
        <v>1</v>
      </c>
      <c r="P6" s="11">
        <f t="shared" si="7"/>
        <v>0.66666666666666663</v>
      </c>
    </row>
    <row r="7" spans="1:17" ht="18.75" x14ac:dyDescent="0.3">
      <c r="A7" s="4" t="s">
        <v>15</v>
      </c>
      <c r="B7" s="26">
        <v>42</v>
      </c>
      <c r="C7" s="6">
        <f t="shared" si="8"/>
        <v>2</v>
      </c>
      <c r="D7" s="23">
        <f t="shared" si="0"/>
        <v>4.7619047619047616E-2</v>
      </c>
      <c r="E7" s="22">
        <v>0</v>
      </c>
      <c r="F7" s="8">
        <f t="shared" si="1"/>
        <v>0</v>
      </c>
      <c r="G7" s="22">
        <v>2</v>
      </c>
      <c r="H7" s="9">
        <f t="shared" si="2"/>
        <v>1</v>
      </c>
      <c r="I7" s="22">
        <v>0</v>
      </c>
      <c r="J7" s="9">
        <f t="shared" si="3"/>
        <v>0</v>
      </c>
      <c r="K7" s="22">
        <v>0</v>
      </c>
      <c r="L7" s="9">
        <f t="shared" si="4"/>
        <v>0</v>
      </c>
      <c r="M7" s="10">
        <f t="shared" si="5"/>
        <v>4</v>
      </c>
      <c r="N7" s="24">
        <v>20</v>
      </c>
      <c r="O7" s="11">
        <f t="shared" si="6"/>
        <v>1</v>
      </c>
      <c r="P7" s="11">
        <f t="shared" si="7"/>
        <v>1</v>
      </c>
    </row>
    <row r="8" spans="1:17" ht="18.75" x14ac:dyDescent="0.3">
      <c r="A8" s="4" t="s">
        <v>16</v>
      </c>
      <c r="B8" s="25">
        <v>91</v>
      </c>
      <c r="C8" s="6">
        <f t="shared" si="8"/>
        <v>27</v>
      </c>
      <c r="D8" s="23">
        <f t="shared" si="0"/>
        <v>0.2967032967032967</v>
      </c>
      <c r="E8" s="22">
        <v>3</v>
      </c>
      <c r="F8" s="8">
        <f t="shared" si="1"/>
        <v>0.1111111111111111</v>
      </c>
      <c r="G8" s="22">
        <v>13</v>
      </c>
      <c r="H8" s="9">
        <f t="shared" si="2"/>
        <v>0.48148148148148145</v>
      </c>
      <c r="I8" s="22">
        <v>10</v>
      </c>
      <c r="J8" s="9">
        <f t="shared" si="3"/>
        <v>0.37037037037037035</v>
      </c>
      <c r="K8" s="22">
        <v>1</v>
      </c>
      <c r="L8" s="9">
        <f t="shared" si="4"/>
        <v>3.7037037037037035E-2</v>
      </c>
      <c r="M8" s="10">
        <f t="shared" si="5"/>
        <v>3.6666666666666665</v>
      </c>
      <c r="N8" s="24">
        <v>20</v>
      </c>
      <c r="O8" s="11">
        <f t="shared" si="6"/>
        <v>0.96296296296296291</v>
      </c>
      <c r="P8" s="11">
        <f t="shared" si="7"/>
        <v>0.59259259259259256</v>
      </c>
      <c r="Q8" t="s">
        <v>49</v>
      </c>
    </row>
    <row r="9" spans="1:17" ht="18.75" x14ac:dyDescent="0.3">
      <c r="A9" s="4" t="s">
        <v>12</v>
      </c>
      <c r="B9" s="25">
        <v>44</v>
      </c>
      <c r="C9" s="6">
        <f t="shared" si="8"/>
        <v>7</v>
      </c>
      <c r="D9" s="23">
        <f t="shared" si="0"/>
        <v>0.15909090909090909</v>
      </c>
      <c r="E9" s="22">
        <v>0</v>
      </c>
      <c r="F9" s="8">
        <f t="shared" si="1"/>
        <v>0</v>
      </c>
      <c r="G9" s="22">
        <v>2</v>
      </c>
      <c r="H9" s="9">
        <f t="shared" si="2"/>
        <v>0.2857142857142857</v>
      </c>
      <c r="I9" s="22">
        <v>5</v>
      </c>
      <c r="J9" s="9">
        <f t="shared" si="3"/>
        <v>0.7142857142857143</v>
      </c>
      <c r="K9" s="22">
        <v>0</v>
      </c>
      <c r="L9" s="9">
        <f t="shared" si="4"/>
        <v>0</v>
      </c>
      <c r="M9" s="10">
        <f t="shared" si="5"/>
        <v>3.2857142857142856</v>
      </c>
      <c r="N9" s="24">
        <v>17</v>
      </c>
      <c r="O9" s="11">
        <f t="shared" si="6"/>
        <v>1</v>
      </c>
      <c r="P9" s="11">
        <f t="shared" si="7"/>
        <v>0.2857142857142857</v>
      </c>
    </row>
    <row r="10" spans="1:17" ht="18.75" x14ac:dyDescent="0.3">
      <c r="A10" s="4" t="s">
        <v>17</v>
      </c>
      <c r="B10" s="25">
        <v>17</v>
      </c>
      <c r="C10" s="6">
        <f t="shared" si="8"/>
        <v>4</v>
      </c>
      <c r="D10" s="23">
        <f t="shared" si="0"/>
        <v>0.23529411764705882</v>
      </c>
      <c r="E10" s="22">
        <v>0</v>
      </c>
      <c r="F10" s="8">
        <f t="shared" si="1"/>
        <v>0</v>
      </c>
      <c r="G10" s="22">
        <v>0</v>
      </c>
      <c r="H10" s="9">
        <f t="shared" si="2"/>
        <v>0</v>
      </c>
      <c r="I10" s="22">
        <v>4</v>
      </c>
      <c r="J10" s="9">
        <f t="shared" si="3"/>
        <v>1</v>
      </c>
      <c r="K10" s="22">
        <v>0</v>
      </c>
      <c r="L10" s="9">
        <f t="shared" si="4"/>
        <v>0</v>
      </c>
      <c r="M10" s="10">
        <f t="shared" si="5"/>
        <v>3</v>
      </c>
      <c r="N10" s="24">
        <v>16</v>
      </c>
      <c r="O10" s="11">
        <f t="shared" si="6"/>
        <v>1</v>
      </c>
      <c r="P10" s="11">
        <f t="shared" si="7"/>
        <v>0</v>
      </c>
    </row>
    <row r="11" spans="1:17" ht="18.75" x14ac:dyDescent="0.3">
      <c r="A11" s="4" t="s">
        <v>18</v>
      </c>
      <c r="B11" s="25">
        <v>37</v>
      </c>
      <c r="C11" s="6">
        <f t="shared" si="8"/>
        <v>6</v>
      </c>
      <c r="D11" s="23">
        <f t="shared" si="0"/>
        <v>0.16216216216216217</v>
      </c>
      <c r="E11" s="25">
        <v>0</v>
      </c>
      <c r="F11" s="8">
        <f t="shared" si="1"/>
        <v>0</v>
      </c>
      <c r="G11" s="25">
        <v>2</v>
      </c>
      <c r="H11" s="9">
        <f t="shared" si="2"/>
        <v>0.33333333333333331</v>
      </c>
      <c r="I11" s="25">
        <v>4</v>
      </c>
      <c r="J11" s="9">
        <f t="shared" si="3"/>
        <v>0.66666666666666663</v>
      </c>
      <c r="K11" s="25">
        <v>0</v>
      </c>
      <c r="L11" s="9">
        <f t="shared" si="4"/>
        <v>0</v>
      </c>
      <c r="M11" s="10">
        <f t="shared" si="5"/>
        <v>3.3333333333333335</v>
      </c>
      <c r="N11" s="24">
        <v>18</v>
      </c>
      <c r="O11" s="11">
        <f t="shared" si="6"/>
        <v>1</v>
      </c>
      <c r="P11" s="11">
        <f t="shared" si="7"/>
        <v>0.33333333333333331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65</v>
      </c>
      <c r="D12" s="46">
        <f>C12/B12</f>
        <v>0.18465909090909091</v>
      </c>
      <c r="E12" s="13">
        <f>SUM(E5:E11)</f>
        <v>5</v>
      </c>
      <c r="F12" s="47">
        <f>E12/C12</f>
        <v>7.6923076923076927E-2</v>
      </c>
      <c r="G12" s="13">
        <f>SUM(G5:G11)</f>
        <v>29</v>
      </c>
      <c r="H12" s="47">
        <f t="shared" si="2"/>
        <v>0.44615384615384618</v>
      </c>
      <c r="I12" s="13">
        <f>SUM(I5:I11)</f>
        <v>30</v>
      </c>
      <c r="J12" s="47">
        <f t="shared" si="3"/>
        <v>0.46153846153846156</v>
      </c>
      <c r="K12" s="13">
        <f>SUM(K5:K11)</f>
        <v>1</v>
      </c>
      <c r="L12" s="47">
        <f t="shared" si="4"/>
        <v>1.5384615384615385E-2</v>
      </c>
      <c r="M12" s="16">
        <f t="shared" si="5"/>
        <v>3.5846153846153848</v>
      </c>
      <c r="N12" s="16">
        <f>AVERAGE(N5:N11)</f>
        <v>19.571428571428573</v>
      </c>
      <c r="O12" s="46">
        <f t="shared" si="6"/>
        <v>0.98461538461538467</v>
      </c>
      <c r="P12" s="46">
        <f t="shared" si="7"/>
        <v>0.52307692307692311</v>
      </c>
    </row>
    <row r="13" spans="1:17" ht="18.75" x14ac:dyDescent="0.3">
      <c r="A13" s="17" t="s">
        <v>14</v>
      </c>
      <c r="B13" s="17">
        <v>2939</v>
      </c>
      <c r="C13" s="18">
        <v>2929</v>
      </c>
      <c r="D13" s="48">
        <f>C13/B13</f>
        <v>0.99659748213678123</v>
      </c>
      <c r="E13" s="18">
        <v>261</v>
      </c>
      <c r="F13" s="36">
        <f>E13/C13</f>
        <v>8.9108910891089105E-2</v>
      </c>
      <c r="G13" s="18">
        <v>1122</v>
      </c>
      <c r="H13" s="36">
        <f t="shared" si="2"/>
        <v>0.38306589279617614</v>
      </c>
      <c r="I13" s="18">
        <v>1332</v>
      </c>
      <c r="J13" s="36">
        <f t="shared" si="3"/>
        <v>0.45476271765107545</v>
      </c>
      <c r="K13" s="18">
        <v>213</v>
      </c>
      <c r="L13" s="36">
        <f t="shared" si="4"/>
        <v>7.2721065209969279E-2</v>
      </c>
      <c r="M13" s="21">
        <v>3.5</v>
      </c>
      <c r="N13" s="21">
        <v>19.600000000000001</v>
      </c>
      <c r="O13" s="48">
        <f t="shared" si="6"/>
        <v>0.92727893479003076</v>
      </c>
      <c r="P13" s="48">
        <f t="shared" si="7"/>
        <v>0.47217480368726528</v>
      </c>
    </row>
    <row r="17" spans="1:16" ht="18.75" x14ac:dyDescent="0.3">
      <c r="A17" s="57" t="s">
        <v>48</v>
      </c>
      <c r="B17" s="57"/>
      <c r="C17" s="57"/>
      <c r="D17" s="1">
        <v>43630</v>
      </c>
    </row>
    <row r="19" spans="1:16" ht="18.75" x14ac:dyDescent="0.25">
      <c r="A19" s="58" t="s">
        <v>1</v>
      </c>
      <c r="B19" s="59" t="s">
        <v>2</v>
      </c>
      <c r="C19" s="61" t="s">
        <v>3</v>
      </c>
      <c r="D19" s="61"/>
      <c r="E19" s="62">
        <v>5</v>
      </c>
      <c r="F19" s="63"/>
      <c r="G19" s="62">
        <v>4</v>
      </c>
      <c r="H19" s="63"/>
      <c r="I19" s="62">
        <v>3</v>
      </c>
      <c r="J19" s="63"/>
      <c r="K19" s="62">
        <v>2</v>
      </c>
      <c r="L19" s="63"/>
      <c r="M19" s="55" t="s">
        <v>4</v>
      </c>
      <c r="N19" s="55" t="s">
        <v>5</v>
      </c>
      <c r="O19" s="55" t="s">
        <v>6</v>
      </c>
      <c r="P19" s="55" t="s">
        <v>7</v>
      </c>
    </row>
    <row r="20" spans="1:16" ht="37.5" x14ac:dyDescent="0.25">
      <c r="A20" s="58"/>
      <c r="B20" s="60"/>
      <c r="C20" s="2" t="s">
        <v>8</v>
      </c>
      <c r="D20" s="2" t="s">
        <v>9</v>
      </c>
      <c r="E20" s="3" t="s">
        <v>8</v>
      </c>
      <c r="F20" s="3" t="s">
        <v>9</v>
      </c>
      <c r="G20" s="3" t="s">
        <v>8</v>
      </c>
      <c r="H20" s="3" t="s">
        <v>9</v>
      </c>
      <c r="I20" s="3" t="s">
        <v>8</v>
      </c>
      <c r="J20" s="3" t="s">
        <v>9</v>
      </c>
      <c r="K20" s="3" t="s">
        <v>8</v>
      </c>
      <c r="L20" s="3" t="s">
        <v>9</v>
      </c>
      <c r="M20" s="56"/>
      <c r="N20" s="56"/>
      <c r="O20" s="56"/>
      <c r="P20" s="56"/>
    </row>
    <row r="21" spans="1:16" ht="18.75" x14ac:dyDescent="0.3">
      <c r="A21" s="4" t="s">
        <v>10</v>
      </c>
      <c r="B21" s="5">
        <v>56</v>
      </c>
      <c r="C21" s="29">
        <f>E21+G21+I21+K21</f>
        <v>0</v>
      </c>
      <c r="D21" s="30">
        <f t="shared" ref="D21:D27" si="9">C21/B21</f>
        <v>0</v>
      </c>
      <c r="E21" s="29"/>
      <c r="F21" s="31" t="e">
        <f t="shared" ref="F21:F27" si="10">E21/$C21</f>
        <v>#DIV/0!</v>
      </c>
      <c r="G21" s="29"/>
      <c r="H21" s="31" t="e">
        <f t="shared" ref="H21:H29" si="11">G21/$C21</f>
        <v>#DIV/0!</v>
      </c>
      <c r="I21" s="29"/>
      <c r="J21" s="31" t="e">
        <f t="shared" ref="J21:J29" si="12">I21/$C21</f>
        <v>#DIV/0!</v>
      </c>
      <c r="K21" s="29"/>
      <c r="L21" s="31" t="e">
        <f t="shared" ref="L21:L28" si="13">K21/$C21</f>
        <v>#DIV/0!</v>
      </c>
      <c r="M21" s="32" t="e">
        <f t="shared" ref="M21:M28" si="14" xml:space="preserve"> (E21*5+G21*4+I21*3+K21*2)/C21</f>
        <v>#DIV/0!</v>
      </c>
      <c r="N21" s="32"/>
      <c r="O21" s="33" t="e">
        <f t="shared" ref="O21:O28" si="15">(C21-K21)/C21</f>
        <v>#DIV/0!</v>
      </c>
      <c r="P21" s="33" t="e">
        <f t="shared" ref="P21:P29" si="16">(E21+G21)/C21</f>
        <v>#DIV/0!</v>
      </c>
    </row>
    <row r="22" spans="1:16" ht="18.75" x14ac:dyDescent="0.3">
      <c r="A22" s="4" t="s">
        <v>11</v>
      </c>
      <c r="B22" s="4">
        <v>65</v>
      </c>
      <c r="C22" s="6">
        <f t="shared" ref="C22:C27" si="17">E22+G22+I22+K22</f>
        <v>1</v>
      </c>
      <c r="D22" s="7">
        <f t="shared" si="9"/>
        <v>1.5384615384615385E-2</v>
      </c>
      <c r="E22" s="6">
        <v>0</v>
      </c>
      <c r="F22" s="8">
        <f t="shared" si="10"/>
        <v>0</v>
      </c>
      <c r="G22" s="6">
        <v>1</v>
      </c>
      <c r="H22" s="9">
        <f t="shared" si="11"/>
        <v>1</v>
      </c>
      <c r="I22" s="6">
        <v>0</v>
      </c>
      <c r="J22" s="9">
        <f t="shared" si="12"/>
        <v>0</v>
      </c>
      <c r="K22" s="6">
        <v>0</v>
      </c>
      <c r="L22" s="9">
        <f t="shared" si="13"/>
        <v>0</v>
      </c>
      <c r="M22" s="10">
        <f t="shared" si="14"/>
        <v>4</v>
      </c>
      <c r="N22" s="10">
        <v>29</v>
      </c>
      <c r="O22" s="11">
        <f t="shared" si="15"/>
        <v>1</v>
      </c>
      <c r="P22" s="11">
        <f t="shared" si="16"/>
        <v>1</v>
      </c>
    </row>
    <row r="23" spans="1:16" ht="18.75" x14ac:dyDescent="0.3">
      <c r="A23" s="4" t="s">
        <v>15</v>
      </c>
      <c r="B23" s="26">
        <v>42</v>
      </c>
      <c r="C23" s="29">
        <f t="shared" si="17"/>
        <v>0</v>
      </c>
      <c r="D23" s="30">
        <f t="shared" si="9"/>
        <v>0</v>
      </c>
      <c r="E23" s="29"/>
      <c r="F23" s="31" t="e">
        <f t="shared" si="10"/>
        <v>#DIV/0!</v>
      </c>
      <c r="G23" s="29"/>
      <c r="H23" s="31" t="e">
        <f t="shared" si="11"/>
        <v>#DIV/0!</v>
      </c>
      <c r="I23" s="29"/>
      <c r="J23" s="31" t="e">
        <f t="shared" si="12"/>
        <v>#DIV/0!</v>
      </c>
      <c r="K23" s="29"/>
      <c r="L23" s="31" t="e">
        <f t="shared" si="13"/>
        <v>#DIV/0!</v>
      </c>
      <c r="M23" s="32" t="e">
        <f t="shared" si="14"/>
        <v>#DIV/0!</v>
      </c>
      <c r="N23" s="32"/>
      <c r="O23" s="33" t="e">
        <f t="shared" si="15"/>
        <v>#DIV/0!</v>
      </c>
      <c r="P23" s="33" t="e">
        <f t="shared" si="16"/>
        <v>#DIV/0!</v>
      </c>
    </row>
    <row r="24" spans="1:16" ht="18.75" x14ac:dyDescent="0.3">
      <c r="A24" s="4" t="s">
        <v>16</v>
      </c>
      <c r="B24" s="25">
        <v>91</v>
      </c>
      <c r="C24" s="29">
        <f t="shared" si="17"/>
        <v>0</v>
      </c>
      <c r="D24" s="30">
        <f t="shared" si="9"/>
        <v>0</v>
      </c>
      <c r="E24" s="29"/>
      <c r="F24" s="31" t="e">
        <f t="shared" si="10"/>
        <v>#DIV/0!</v>
      </c>
      <c r="G24" s="29"/>
      <c r="H24" s="31" t="e">
        <f t="shared" si="11"/>
        <v>#DIV/0!</v>
      </c>
      <c r="I24" s="29"/>
      <c r="J24" s="31" t="e">
        <f t="shared" si="12"/>
        <v>#DIV/0!</v>
      </c>
      <c r="K24" s="29"/>
      <c r="L24" s="31" t="e">
        <f t="shared" si="13"/>
        <v>#DIV/0!</v>
      </c>
      <c r="M24" s="32" t="e">
        <f t="shared" si="14"/>
        <v>#DIV/0!</v>
      </c>
      <c r="N24" s="32"/>
      <c r="O24" s="33" t="e">
        <f t="shared" si="15"/>
        <v>#DIV/0!</v>
      </c>
      <c r="P24" s="33" t="e">
        <f t="shared" si="16"/>
        <v>#DIV/0!</v>
      </c>
    </row>
    <row r="25" spans="1:16" ht="18.75" x14ac:dyDescent="0.3">
      <c r="A25" s="4" t="s">
        <v>12</v>
      </c>
      <c r="B25" s="25">
        <v>44</v>
      </c>
      <c r="C25" s="29">
        <f t="shared" si="17"/>
        <v>0</v>
      </c>
      <c r="D25" s="30">
        <f t="shared" si="9"/>
        <v>0</v>
      </c>
      <c r="E25" s="29"/>
      <c r="F25" s="31" t="e">
        <f t="shared" si="10"/>
        <v>#DIV/0!</v>
      </c>
      <c r="G25" s="29"/>
      <c r="H25" s="31" t="e">
        <f t="shared" si="11"/>
        <v>#DIV/0!</v>
      </c>
      <c r="I25" s="29"/>
      <c r="J25" s="31" t="e">
        <f t="shared" si="12"/>
        <v>#DIV/0!</v>
      </c>
      <c r="K25" s="29"/>
      <c r="L25" s="31" t="e">
        <f t="shared" si="13"/>
        <v>#DIV/0!</v>
      </c>
      <c r="M25" s="32" t="e">
        <f t="shared" si="14"/>
        <v>#DIV/0!</v>
      </c>
      <c r="N25" s="32"/>
      <c r="O25" s="33" t="e">
        <f t="shared" si="15"/>
        <v>#DIV/0!</v>
      </c>
      <c r="P25" s="33" t="e">
        <f t="shared" si="16"/>
        <v>#DIV/0!</v>
      </c>
    </row>
    <row r="26" spans="1:16" ht="18.75" x14ac:dyDescent="0.3">
      <c r="A26" s="4" t="s">
        <v>17</v>
      </c>
      <c r="B26" s="25">
        <v>17</v>
      </c>
      <c r="C26" s="29">
        <f t="shared" si="17"/>
        <v>0</v>
      </c>
      <c r="D26" s="30">
        <f t="shared" si="9"/>
        <v>0</v>
      </c>
      <c r="E26" s="29"/>
      <c r="F26" s="31" t="e">
        <f t="shared" si="10"/>
        <v>#DIV/0!</v>
      </c>
      <c r="G26" s="29"/>
      <c r="H26" s="31" t="e">
        <f t="shared" si="11"/>
        <v>#DIV/0!</v>
      </c>
      <c r="I26" s="29"/>
      <c r="J26" s="31" t="e">
        <f t="shared" si="12"/>
        <v>#DIV/0!</v>
      </c>
      <c r="K26" s="29"/>
      <c r="L26" s="31" t="e">
        <f t="shared" si="13"/>
        <v>#DIV/0!</v>
      </c>
      <c r="M26" s="32" t="e">
        <f t="shared" si="14"/>
        <v>#DIV/0!</v>
      </c>
      <c r="N26" s="32"/>
      <c r="O26" s="33" t="e">
        <f t="shared" si="15"/>
        <v>#DIV/0!</v>
      </c>
      <c r="P26" s="33" t="e">
        <f t="shared" si="16"/>
        <v>#DIV/0!</v>
      </c>
    </row>
    <row r="27" spans="1:16" ht="18.75" x14ac:dyDescent="0.3">
      <c r="A27" s="4" t="s">
        <v>18</v>
      </c>
      <c r="B27" s="25">
        <v>37</v>
      </c>
      <c r="C27" s="29">
        <f t="shared" si="17"/>
        <v>0</v>
      </c>
      <c r="D27" s="30">
        <f t="shared" si="9"/>
        <v>0</v>
      </c>
      <c r="E27" s="28"/>
      <c r="F27" s="31" t="e">
        <f t="shared" si="10"/>
        <v>#DIV/0!</v>
      </c>
      <c r="G27" s="28"/>
      <c r="H27" s="31" t="e">
        <f t="shared" si="11"/>
        <v>#DIV/0!</v>
      </c>
      <c r="I27" s="28"/>
      <c r="J27" s="31" t="e">
        <f t="shared" si="12"/>
        <v>#DIV/0!</v>
      </c>
      <c r="K27" s="28"/>
      <c r="L27" s="31" t="e">
        <f t="shared" si="13"/>
        <v>#DIV/0!</v>
      </c>
      <c r="M27" s="32" t="e">
        <f t="shared" si="14"/>
        <v>#DIV/0!</v>
      </c>
      <c r="N27" s="32"/>
      <c r="O27" s="33" t="e">
        <f t="shared" si="15"/>
        <v>#DIV/0!</v>
      </c>
      <c r="P27" s="33" t="e">
        <f t="shared" si="16"/>
        <v>#DIV/0!</v>
      </c>
    </row>
    <row r="28" spans="1:16" ht="18.75" x14ac:dyDescent="0.3">
      <c r="A28" s="12" t="s">
        <v>13</v>
      </c>
      <c r="B28" s="12">
        <f>SUM(B21:B27)</f>
        <v>352</v>
      </c>
      <c r="C28" s="13">
        <f>SUM(C21:C27)</f>
        <v>1</v>
      </c>
      <c r="D28" s="46">
        <f>C28/B28</f>
        <v>2.840909090909091E-3</v>
      </c>
      <c r="E28" s="13">
        <f>SUM(E21:E27)</f>
        <v>0</v>
      </c>
      <c r="F28" s="47">
        <f>E28/C28</f>
        <v>0</v>
      </c>
      <c r="G28" s="13">
        <f>SUM(G21:G27)</f>
        <v>1</v>
      </c>
      <c r="H28" s="47">
        <f t="shared" si="11"/>
        <v>1</v>
      </c>
      <c r="I28" s="13">
        <f>SUM(I21:I27)</f>
        <v>0</v>
      </c>
      <c r="J28" s="47">
        <f t="shared" si="12"/>
        <v>0</v>
      </c>
      <c r="K28" s="13">
        <f>SUM(K21:K27)</f>
        <v>0</v>
      </c>
      <c r="L28" s="47">
        <f t="shared" si="13"/>
        <v>0</v>
      </c>
      <c r="M28" s="16">
        <f t="shared" si="14"/>
        <v>4</v>
      </c>
      <c r="N28" s="16">
        <f>AVERAGE(N21:N27)</f>
        <v>29</v>
      </c>
      <c r="O28" s="46">
        <f t="shared" si="15"/>
        <v>1</v>
      </c>
      <c r="P28" s="46">
        <f t="shared" si="16"/>
        <v>1</v>
      </c>
    </row>
    <row r="29" spans="1:16" ht="18.75" x14ac:dyDescent="0.3">
      <c r="A29" s="17" t="s">
        <v>14</v>
      </c>
      <c r="B29" s="17">
        <v>277</v>
      </c>
      <c r="C29" s="18">
        <v>274</v>
      </c>
      <c r="D29" s="48">
        <v>0.98899999999999999</v>
      </c>
      <c r="E29" s="18">
        <v>10</v>
      </c>
      <c r="F29" s="36">
        <f>E29/C29</f>
        <v>3.6496350364963501E-2</v>
      </c>
      <c r="G29" s="18">
        <v>61</v>
      </c>
      <c r="H29" s="36">
        <f t="shared" si="11"/>
        <v>0.22262773722627738</v>
      </c>
      <c r="I29" s="18">
        <v>172</v>
      </c>
      <c r="J29" s="36">
        <f t="shared" si="12"/>
        <v>0.62773722627737227</v>
      </c>
      <c r="K29" s="18">
        <v>31</v>
      </c>
      <c r="L29" s="36">
        <v>0.113</v>
      </c>
      <c r="M29" s="21">
        <v>3.2</v>
      </c>
      <c r="N29" s="21">
        <v>16.5</v>
      </c>
      <c r="O29" s="48">
        <v>0.88700000000000001</v>
      </c>
      <c r="P29" s="48">
        <f t="shared" si="16"/>
        <v>0.25912408759124089</v>
      </c>
    </row>
    <row r="33" spans="1:17" ht="18.75" x14ac:dyDescent="0.3">
      <c r="A33" s="57" t="s">
        <v>48</v>
      </c>
      <c r="B33" s="57"/>
      <c r="C33" s="57"/>
      <c r="D33" s="1" t="s">
        <v>55</v>
      </c>
    </row>
    <row r="35" spans="1:17" ht="18.75" x14ac:dyDescent="0.25">
      <c r="A35" s="58" t="s">
        <v>1</v>
      </c>
      <c r="B35" s="59" t="s">
        <v>2</v>
      </c>
      <c r="C35" s="61" t="s">
        <v>3</v>
      </c>
      <c r="D35" s="61"/>
      <c r="E35" s="62">
        <v>5</v>
      </c>
      <c r="F35" s="63"/>
      <c r="G35" s="62">
        <v>4</v>
      </c>
      <c r="H35" s="63"/>
      <c r="I35" s="62">
        <v>3</v>
      </c>
      <c r="J35" s="63"/>
      <c r="K35" s="62">
        <v>2</v>
      </c>
      <c r="L35" s="63"/>
      <c r="M35" s="55" t="s">
        <v>4</v>
      </c>
      <c r="N35" s="55" t="s">
        <v>5</v>
      </c>
      <c r="O35" s="55" t="s">
        <v>6</v>
      </c>
      <c r="P35" s="55" t="s">
        <v>7</v>
      </c>
    </row>
    <row r="36" spans="1:17" ht="37.5" x14ac:dyDescent="0.25">
      <c r="A36" s="58"/>
      <c r="B36" s="60"/>
      <c r="C36" s="2" t="s">
        <v>8</v>
      </c>
      <c r="D36" s="2" t="s">
        <v>9</v>
      </c>
      <c r="E36" s="3" t="s">
        <v>8</v>
      </c>
      <c r="F36" s="3" t="s">
        <v>9</v>
      </c>
      <c r="G36" s="3" t="s">
        <v>8</v>
      </c>
      <c r="H36" s="3" t="s">
        <v>9</v>
      </c>
      <c r="I36" s="3" t="s">
        <v>8</v>
      </c>
      <c r="J36" s="3" t="s">
        <v>9</v>
      </c>
      <c r="K36" s="3" t="s">
        <v>8</v>
      </c>
      <c r="L36" s="3" t="s">
        <v>9</v>
      </c>
      <c r="M36" s="56"/>
      <c r="N36" s="56"/>
      <c r="O36" s="56"/>
      <c r="P36" s="56"/>
    </row>
    <row r="37" spans="1:17" ht="18.75" x14ac:dyDescent="0.3">
      <c r="A37" s="4" t="s">
        <v>10</v>
      </c>
      <c r="B37" s="5">
        <v>56</v>
      </c>
      <c r="C37" s="6">
        <f>E37+G37+I37+K37</f>
        <v>10</v>
      </c>
      <c r="D37" s="7">
        <f t="shared" ref="D37:D43" si="18">C37/B37</f>
        <v>0.17857142857142858</v>
      </c>
      <c r="E37" s="6">
        <v>1</v>
      </c>
      <c r="F37" s="8">
        <f t="shared" ref="F37:F43" si="19">E37/$C37</f>
        <v>0.1</v>
      </c>
      <c r="G37" s="6">
        <v>5</v>
      </c>
      <c r="H37" s="9">
        <f t="shared" ref="H37:H44" si="20">G37/$C37</f>
        <v>0.5</v>
      </c>
      <c r="I37" s="6">
        <v>4</v>
      </c>
      <c r="J37" s="9">
        <f t="shared" ref="J37:J44" si="21">I37/$C37</f>
        <v>0.4</v>
      </c>
      <c r="K37" s="6">
        <v>0</v>
      </c>
      <c r="L37" s="9">
        <f t="shared" ref="L37:L44" si="22">K37/$C37</f>
        <v>0</v>
      </c>
      <c r="M37" s="10">
        <f t="shared" ref="M37:M44" si="23" xml:space="preserve"> (E37*5+G37*4+I37*3+K37*2)/C37</f>
        <v>3.7</v>
      </c>
      <c r="N37" s="10">
        <v>22</v>
      </c>
      <c r="O37" s="11">
        <f t="shared" ref="O37:O44" si="24">(C37-K37)/C37</f>
        <v>1</v>
      </c>
      <c r="P37" s="11">
        <f t="shared" ref="P37:P44" si="25">(E37+G37)/C37</f>
        <v>0.6</v>
      </c>
    </row>
    <row r="38" spans="1:17" ht="18.75" x14ac:dyDescent="0.3">
      <c r="A38" s="4" t="s">
        <v>11</v>
      </c>
      <c r="B38" s="4">
        <v>65</v>
      </c>
      <c r="C38" s="6">
        <f t="shared" ref="C38:C43" si="26">E38+G38+I38+K38</f>
        <v>10</v>
      </c>
      <c r="D38" s="7">
        <f t="shared" si="18"/>
        <v>0.15384615384615385</v>
      </c>
      <c r="E38" s="6">
        <v>1</v>
      </c>
      <c r="F38" s="8">
        <f t="shared" si="19"/>
        <v>0.1</v>
      </c>
      <c r="G38" s="6">
        <v>6</v>
      </c>
      <c r="H38" s="9">
        <f t="shared" si="20"/>
        <v>0.6</v>
      </c>
      <c r="I38" s="6">
        <v>3</v>
      </c>
      <c r="J38" s="9">
        <f t="shared" si="21"/>
        <v>0.3</v>
      </c>
      <c r="K38" s="6">
        <v>0</v>
      </c>
      <c r="L38" s="9">
        <f t="shared" si="22"/>
        <v>0</v>
      </c>
      <c r="M38" s="10">
        <f t="shared" si="23"/>
        <v>3.8</v>
      </c>
      <c r="N38" s="10">
        <v>26.5</v>
      </c>
      <c r="O38" s="11">
        <f t="shared" si="24"/>
        <v>1</v>
      </c>
      <c r="P38" s="11">
        <f t="shared" si="25"/>
        <v>0.7</v>
      </c>
    </row>
    <row r="39" spans="1:17" ht="18.75" x14ac:dyDescent="0.3">
      <c r="A39" s="4" t="s">
        <v>15</v>
      </c>
      <c r="B39" s="26">
        <v>42</v>
      </c>
      <c r="C39" s="6">
        <f t="shared" si="26"/>
        <v>2</v>
      </c>
      <c r="D39" s="23">
        <f t="shared" si="18"/>
        <v>4.7619047619047616E-2</v>
      </c>
      <c r="E39" s="22">
        <v>0</v>
      </c>
      <c r="F39" s="8">
        <f t="shared" si="19"/>
        <v>0</v>
      </c>
      <c r="G39" s="22">
        <v>2</v>
      </c>
      <c r="H39" s="9">
        <f t="shared" si="20"/>
        <v>1</v>
      </c>
      <c r="I39" s="22">
        <v>0</v>
      </c>
      <c r="J39" s="9">
        <f t="shared" si="21"/>
        <v>0</v>
      </c>
      <c r="K39" s="22">
        <v>0</v>
      </c>
      <c r="L39" s="9">
        <f t="shared" si="22"/>
        <v>0</v>
      </c>
      <c r="M39" s="10">
        <f t="shared" si="23"/>
        <v>4</v>
      </c>
      <c r="N39" s="24">
        <v>20</v>
      </c>
      <c r="O39" s="11">
        <f t="shared" si="24"/>
        <v>1</v>
      </c>
      <c r="P39" s="11">
        <f t="shared" si="25"/>
        <v>1</v>
      </c>
    </row>
    <row r="40" spans="1:17" ht="18.75" x14ac:dyDescent="0.3">
      <c r="A40" s="4" t="s">
        <v>16</v>
      </c>
      <c r="B40" s="25">
        <v>91</v>
      </c>
      <c r="C40" s="6">
        <f t="shared" si="26"/>
        <v>27</v>
      </c>
      <c r="D40" s="23">
        <f t="shared" si="18"/>
        <v>0.2967032967032967</v>
      </c>
      <c r="E40" s="22">
        <v>3</v>
      </c>
      <c r="F40" s="8">
        <f t="shared" si="19"/>
        <v>0.1111111111111111</v>
      </c>
      <c r="G40" s="22">
        <v>13</v>
      </c>
      <c r="H40" s="9">
        <f t="shared" si="20"/>
        <v>0.48148148148148145</v>
      </c>
      <c r="I40" s="22">
        <v>10</v>
      </c>
      <c r="J40" s="9">
        <f t="shared" si="21"/>
        <v>0.37037037037037035</v>
      </c>
      <c r="K40" s="22">
        <v>1</v>
      </c>
      <c r="L40" s="9">
        <f t="shared" si="22"/>
        <v>3.7037037037037035E-2</v>
      </c>
      <c r="M40" s="10">
        <f t="shared" si="23"/>
        <v>3.6666666666666665</v>
      </c>
      <c r="N40" s="24">
        <v>20</v>
      </c>
      <c r="O40" s="11">
        <f t="shared" si="24"/>
        <v>0.96296296296296291</v>
      </c>
      <c r="P40" s="11">
        <f t="shared" si="25"/>
        <v>0.59259259259259256</v>
      </c>
      <c r="Q40" t="s">
        <v>49</v>
      </c>
    </row>
    <row r="41" spans="1:17" ht="18.75" x14ac:dyDescent="0.3">
      <c r="A41" s="4" t="s">
        <v>12</v>
      </c>
      <c r="B41" s="25">
        <v>44</v>
      </c>
      <c r="C41" s="6">
        <f t="shared" si="26"/>
        <v>7</v>
      </c>
      <c r="D41" s="23">
        <f t="shared" si="18"/>
        <v>0.15909090909090909</v>
      </c>
      <c r="E41" s="22">
        <v>0</v>
      </c>
      <c r="F41" s="8">
        <f t="shared" si="19"/>
        <v>0</v>
      </c>
      <c r="G41" s="22">
        <v>2</v>
      </c>
      <c r="H41" s="9">
        <f t="shared" si="20"/>
        <v>0.2857142857142857</v>
      </c>
      <c r="I41" s="22">
        <v>5</v>
      </c>
      <c r="J41" s="9">
        <f t="shared" si="21"/>
        <v>0.7142857142857143</v>
      </c>
      <c r="K41" s="22">
        <v>0</v>
      </c>
      <c r="L41" s="9">
        <f t="shared" si="22"/>
        <v>0</v>
      </c>
      <c r="M41" s="10">
        <f t="shared" si="23"/>
        <v>3.2857142857142856</v>
      </c>
      <c r="N41" s="24">
        <v>17</v>
      </c>
      <c r="O41" s="11">
        <f t="shared" si="24"/>
        <v>1</v>
      </c>
      <c r="P41" s="11">
        <f t="shared" si="25"/>
        <v>0.2857142857142857</v>
      </c>
    </row>
    <row r="42" spans="1:17" ht="18.75" x14ac:dyDescent="0.3">
      <c r="A42" s="4" t="s">
        <v>17</v>
      </c>
      <c r="B42" s="25">
        <v>17</v>
      </c>
      <c r="C42" s="6">
        <f t="shared" si="26"/>
        <v>4</v>
      </c>
      <c r="D42" s="23">
        <f t="shared" si="18"/>
        <v>0.23529411764705882</v>
      </c>
      <c r="E42" s="22">
        <v>0</v>
      </c>
      <c r="F42" s="8">
        <f t="shared" si="19"/>
        <v>0</v>
      </c>
      <c r="G42" s="22">
        <v>0</v>
      </c>
      <c r="H42" s="9">
        <f t="shared" si="20"/>
        <v>0</v>
      </c>
      <c r="I42" s="22">
        <v>4</v>
      </c>
      <c r="J42" s="9">
        <f t="shared" si="21"/>
        <v>1</v>
      </c>
      <c r="K42" s="22">
        <v>0</v>
      </c>
      <c r="L42" s="9">
        <f t="shared" si="22"/>
        <v>0</v>
      </c>
      <c r="M42" s="10">
        <f t="shared" si="23"/>
        <v>3</v>
      </c>
      <c r="N42" s="24">
        <v>16</v>
      </c>
      <c r="O42" s="11">
        <f t="shared" si="24"/>
        <v>1</v>
      </c>
      <c r="P42" s="11">
        <f t="shared" si="25"/>
        <v>0</v>
      </c>
    </row>
    <row r="43" spans="1:17" ht="18.75" x14ac:dyDescent="0.3">
      <c r="A43" s="4" t="s">
        <v>18</v>
      </c>
      <c r="B43" s="25">
        <v>37</v>
      </c>
      <c r="C43" s="6">
        <f t="shared" si="26"/>
        <v>6</v>
      </c>
      <c r="D43" s="23">
        <f t="shared" si="18"/>
        <v>0.16216216216216217</v>
      </c>
      <c r="E43" s="25">
        <v>0</v>
      </c>
      <c r="F43" s="8">
        <f t="shared" si="19"/>
        <v>0</v>
      </c>
      <c r="G43" s="25">
        <v>2</v>
      </c>
      <c r="H43" s="9">
        <f t="shared" si="20"/>
        <v>0.33333333333333331</v>
      </c>
      <c r="I43" s="25">
        <v>4</v>
      </c>
      <c r="J43" s="9">
        <f t="shared" si="21"/>
        <v>0.66666666666666663</v>
      </c>
      <c r="K43" s="25">
        <v>0</v>
      </c>
      <c r="L43" s="9">
        <f t="shared" si="22"/>
        <v>0</v>
      </c>
      <c r="M43" s="10">
        <f t="shared" si="23"/>
        <v>3.3333333333333335</v>
      </c>
      <c r="N43" s="24">
        <v>18</v>
      </c>
      <c r="O43" s="11">
        <f t="shared" si="24"/>
        <v>1</v>
      </c>
      <c r="P43" s="11">
        <f t="shared" si="25"/>
        <v>0.33333333333333331</v>
      </c>
    </row>
    <row r="44" spans="1:17" ht="18.75" x14ac:dyDescent="0.3">
      <c r="A44" s="12" t="s">
        <v>13</v>
      </c>
      <c r="B44" s="12">
        <f>SUM(B37:B43)</f>
        <v>352</v>
      </c>
      <c r="C44" s="13">
        <f>SUM(C37:C43)</f>
        <v>66</v>
      </c>
      <c r="D44" s="14">
        <f>C44/B44</f>
        <v>0.1875</v>
      </c>
      <c r="E44" s="13">
        <f>SUM(E37:E43)</f>
        <v>5</v>
      </c>
      <c r="F44" s="15">
        <f>E44/C44</f>
        <v>7.575757575757576E-2</v>
      </c>
      <c r="G44" s="13">
        <f>SUM(G37:G43)</f>
        <v>30</v>
      </c>
      <c r="H44" s="15">
        <f t="shared" si="20"/>
        <v>0.45454545454545453</v>
      </c>
      <c r="I44" s="13">
        <f>SUM(I37:I43)</f>
        <v>30</v>
      </c>
      <c r="J44" s="15">
        <f t="shared" si="21"/>
        <v>0.45454545454545453</v>
      </c>
      <c r="K44" s="13">
        <f>SUM(K37:K43)</f>
        <v>1</v>
      </c>
      <c r="L44" s="15">
        <f t="shared" si="22"/>
        <v>1.5151515151515152E-2</v>
      </c>
      <c r="M44" s="16">
        <f t="shared" si="23"/>
        <v>3.5909090909090908</v>
      </c>
      <c r="N44" s="16">
        <f>AVERAGE(N37:N43)</f>
        <v>19.928571428571427</v>
      </c>
      <c r="O44" s="14">
        <f t="shared" si="24"/>
        <v>0.98484848484848486</v>
      </c>
      <c r="P44" s="14">
        <f t="shared" si="25"/>
        <v>0.53030303030303028</v>
      </c>
    </row>
    <row r="45" spans="1:17" ht="18.75" x14ac:dyDescent="0.3">
      <c r="A45" s="17" t="s">
        <v>14</v>
      </c>
      <c r="B45" s="17">
        <v>2939</v>
      </c>
      <c r="C45" s="18">
        <v>2929</v>
      </c>
      <c r="D45" s="19">
        <v>0.997</v>
      </c>
      <c r="E45" s="18"/>
      <c r="F45" s="20"/>
      <c r="G45" s="18"/>
      <c r="H45" s="20"/>
      <c r="I45" s="18"/>
      <c r="J45" s="20"/>
      <c r="K45" s="18">
        <v>214</v>
      </c>
      <c r="L45" s="20">
        <v>7.2999999999999995E-2</v>
      </c>
      <c r="M45" s="21"/>
      <c r="N45" s="21"/>
      <c r="O45" s="19">
        <v>0.92700000000000005</v>
      </c>
      <c r="P45" s="19"/>
    </row>
    <row r="48" spans="1:17" ht="18.75" x14ac:dyDescent="0.3">
      <c r="A48" s="57" t="s">
        <v>48</v>
      </c>
      <c r="B48" s="57"/>
      <c r="C48" s="57"/>
      <c r="D48" s="1">
        <v>43642</v>
      </c>
    </row>
    <row r="50" spans="1:16" ht="18.75" x14ac:dyDescent="0.25">
      <c r="A50" s="58" t="s">
        <v>1</v>
      </c>
      <c r="B50" s="59" t="s">
        <v>2</v>
      </c>
      <c r="C50" s="61" t="s">
        <v>3</v>
      </c>
      <c r="D50" s="61"/>
      <c r="E50" s="62">
        <v>5</v>
      </c>
      <c r="F50" s="63"/>
      <c r="G50" s="62">
        <v>4</v>
      </c>
      <c r="H50" s="63"/>
      <c r="I50" s="62">
        <v>3</v>
      </c>
      <c r="J50" s="63"/>
      <c r="K50" s="62">
        <v>2</v>
      </c>
      <c r="L50" s="63"/>
      <c r="M50" s="55" t="s">
        <v>4</v>
      </c>
      <c r="N50" s="55" t="s">
        <v>5</v>
      </c>
      <c r="O50" s="55" t="s">
        <v>6</v>
      </c>
      <c r="P50" s="55" t="s">
        <v>7</v>
      </c>
    </row>
    <row r="51" spans="1:16" ht="37.5" x14ac:dyDescent="0.25">
      <c r="A51" s="58"/>
      <c r="B51" s="60"/>
      <c r="C51" s="2" t="s">
        <v>8</v>
      </c>
      <c r="D51" s="2" t="s">
        <v>9</v>
      </c>
      <c r="E51" s="3" t="s">
        <v>8</v>
      </c>
      <c r="F51" s="3" t="s">
        <v>9</v>
      </c>
      <c r="G51" s="3" t="s">
        <v>8</v>
      </c>
      <c r="H51" s="3" t="s">
        <v>9</v>
      </c>
      <c r="I51" s="3" t="s">
        <v>8</v>
      </c>
      <c r="J51" s="3" t="s">
        <v>9</v>
      </c>
      <c r="K51" s="3" t="s">
        <v>8</v>
      </c>
      <c r="L51" s="3" t="s">
        <v>9</v>
      </c>
      <c r="M51" s="56"/>
      <c r="N51" s="56"/>
      <c r="O51" s="56"/>
      <c r="P51" s="56"/>
    </row>
    <row r="52" spans="1:16" ht="18.75" x14ac:dyDescent="0.3">
      <c r="A52" s="28" t="s">
        <v>10</v>
      </c>
      <c r="B52" s="28">
        <v>56</v>
      </c>
      <c r="C52" s="29">
        <f>E52+G52+I52+K52</f>
        <v>0</v>
      </c>
      <c r="D52" s="30">
        <f t="shared" ref="D52:D58" si="27">C52/B52</f>
        <v>0</v>
      </c>
      <c r="E52" s="29"/>
      <c r="F52" s="31" t="e">
        <f t="shared" ref="F52:F58" si="28">E52/$C52</f>
        <v>#DIV/0!</v>
      </c>
      <c r="G52" s="29"/>
      <c r="H52" s="31" t="e">
        <f t="shared" ref="H52:H60" si="29">G52/$C52</f>
        <v>#DIV/0!</v>
      </c>
      <c r="I52" s="29"/>
      <c r="J52" s="31" t="e">
        <f t="shared" ref="J52:J60" si="30">I52/$C52</f>
        <v>#DIV/0!</v>
      </c>
      <c r="K52" s="29"/>
      <c r="L52" s="31" t="e">
        <f t="shared" ref="L52:L59" si="31">K52/$C52</f>
        <v>#DIV/0!</v>
      </c>
      <c r="M52" s="32" t="e">
        <f t="shared" ref="M52:M59" si="32" xml:space="preserve"> (E52*5+G52*4+I52*3+K52*2)/C52</f>
        <v>#DIV/0!</v>
      </c>
      <c r="N52" s="32"/>
      <c r="O52" s="33" t="e">
        <f t="shared" ref="O52:O59" si="33">(C52-K52)/C52</f>
        <v>#DIV/0!</v>
      </c>
      <c r="P52" s="33" t="e">
        <f t="shared" ref="P52:P60" si="34">(E52+G52)/C52</f>
        <v>#DIV/0!</v>
      </c>
    </row>
    <row r="53" spans="1:16" ht="18.75" x14ac:dyDescent="0.3">
      <c r="A53" s="28" t="s">
        <v>11</v>
      </c>
      <c r="B53" s="28">
        <v>65</v>
      </c>
      <c r="C53" s="29">
        <f t="shared" ref="C53:C58" si="35">E53+G53+I53+K53</f>
        <v>0</v>
      </c>
      <c r="D53" s="30">
        <f t="shared" si="27"/>
        <v>0</v>
      </c>
      <c r="E53" s="29"/>
      <c r="F53" s="31" t="e">
        <f t="shared" si="28"/>
        <v>#DIV/0!</v>
      </c>
      <c r="G53" s="29"/>
      <c r="H53" s="31" t="e">
        <f t="shared" si="29"/>
        <v>#DIV/0!</v>
      </c>
      <c r="I53" s="29"/>
      <c r="J53" s="31" t="e">
        <f t="shared" si="30"/>
        <v>#DIV/0!</v>
      </c>
      <c r="K53" s="29"/>
      <c r="L53" s="31" t="e">
        <f t="shared" si="31"/>
        <v>#DIV/0!</v>
      </c>
      <c r="M53" s="32" t="e">
        <f t="shared" si="32"/>
        <v>#DIV/0!</v>
      </c>
      <c r="N53" s="32"/>
      <c r="O53" s="33" t="e">
        <f t="shared" si="33"/>
        <v>#DIV/0!</v>
      </c>
      <c r="P53" s="33" t="e">
        <f t="shared" si="34"/>
        <v>#DIV/0!</v>
      </c>
    </row>
    <row r="54" spans="1:16" ht="18.75" x14ac:dyDescent="0.3">
      <c r="A54" s="28" t="s">
        <v>15</v>
      </c>
      <c r="B54" s="44">
        <v>42</v>
      </c>
      <c r="C54" s="29">
        <f t="shared" si="35"/>
        <v>0</v>
      </c>
      <c r="D54" s="30">
        <f t="shared" si="27"/>
        <v>0</v>
      </c>
      <c r="E54" s="29"/>
      <c r="F54" s="31" t="e">
        <f t="shared" si="28"/>
        <v>#DIV/0!</v>
      </c>
      <c r="G54" s="29"/>
      <c r="H54" s="31" t="e">
        <f t="shared" si="29"/>
        <v>#DIV/0!</v>
      </c>
      <c r="I54" s="29"/>
      <c r="J54" s="31" t="e">
        <f t="shared" si="30"/>
        <v>#DIV/0!</v>
      </c>
      <c r="K54" s="29"/>
      <c r="L54" s="31" t="e">
        <f t="shared" si="31"/>
        <v>#DIV/0!</v>
      </c>
      <c r="M54" s="32" t="e">
        <f t="shared" si="32"/>
        <v>#DIV/0!</v>
      </c>
      <c r="N54" s="32"/>
      <c r="O54" s="33" t="e">
        <f t="shared" si="33"/>
        <v>#DIV/0!</v>
      </c>
      <c r="P54" s="33" t="e">
        <f t="shared" si="34"/>
        <v>#DIV/0!</v>
      </c>
    </row>
    <row r="55" spans="1:16" ht="18.75" x14ac:dyDescent="0.3">
      <c r="A55" s="4" t="s">
        <v>16</v>
      </c>
      <c r="B55" s="25">
        <v>91</v>
      </c>
      <c r="C55" s="6">
        <f t="shared" si="35"/>
        <v>1</v>
      </c>
      <c r="D55" s="23">
        <f t="shared" si="27"/>
        <v>1.098901098901099E-2</v>
      </c>
      <c r="E55" s="22">
        <v>0</v>
      </c>
      <c r="F55" s="8">
        <f t="shared" si="28"/>
        <v>0</v>
      </c>
      <c r="G55" s="22">
        <v>0</v>
      </c>
      <c r="H55" s="9">
        <f t="shared" si="29"/>
        <v>0</v>
      </c>
      <c r="I55" s="22">
        <v>1</v>
      </c>
      <c r="J55" s="9">
        <f t="shared" si="30"/>
        <v>1</v>
      </c>
      <c r="K55" s="22">
        <v>0</v>
      </c>
      <c r="L55" s="9">
        <f t="shared" si="31"/>
        <v>0</v>
      </c>
      <c r="M55" s="10">
        <f t="shared" si="32"/>
        <v>3</v>
      </c>
      <c r="N55" s="24">
        <v>19</v>
      </c>
      <c r="O55" s="11">
        <f t="shared" si="33"/>
        <v>1</v>
      </c>
      <c r="P55" s="11">
        <f t="shared" si="34"/>
        <v>0</v>
      </c>
    </row>
    <row r="56" spans="1:16" ht="18.75" x14ac:dyDescent="0.3">
      <c r="A56" s="28" t="s">
        <v>12</v>
      </c>
      <c r="B56" s="28">
        <v>44</v>
      </c>
      <c r="C56" s="29">
        <f t="shared" si="35"/>
        <v>0</v>
      </c>
      <c r="D56" s="30">
        <f t="shared" si="27"/>
        <v>0</v>
      </c>
      <c r="E56" s="29"/>
      <c r="F56" s="31" t="e">
        <f t="shared" si="28"/>
        <v>#DIV/0!</v>
      </c>
      <c r="G56" s="29"/>
      <c r="H56" s="31" t="e">
        <f t="shared" si="29"/>
        <v>#DIV/0!</v>
      </c>
      <c r="I56" s="29"/>
      <c r="J56" s="31" t="e">
        <f t="shared" si="30"/>
        <v>#DIV/0!</v>
      </c>
      <c r="K56" s="29"/>
      <c r="L56" s="31" t="e">
        <f t="shared" si="31"/>
        <v>#DIV/0!</v>
      </c>
      <c r="M56" s="32" t="e">
        <f t="shared" si="32"/>
        <v>#DIV/0!</v>
      </c>
      <c r="N56" s="32"/>
      <c r="O56" s="33" t="e">
        <f t="shared" si="33"/>
        <v>#DIV/0!</v>
      </c>
      <c r="P56" s="33" t="e">
        <f t="shared" si="34"/>
        <v>#DIV/0!</v>
      </c>
    </row>
    <row r="57" spans="1:16" ht="18.75" x14ac:dyDescent="0.3">
      <c r="A57" s="28" t="s">
        <v>17</v>
      </c>
      <c r="B57" s="28">
        <v>17</v>
      </c>
      <c r="C57" s="29">
        <f t="shared" si="35"/>
        <v>0</v>
      </c>
      <c r="D57" s="30">
        <f t="shared" si="27"/>
        <v>0</v>
      </c>
      <c r="E57" s="29"/>
      <c r="F57" s="31" t="e">
        <f t="shared" si="28"/>
        <v>#DIV/0!</v>
      </c>
      <c r="G57" s="29"/>
      <c r="H57" s="31" t="e">
        <f t="shared" si="29"/>
        <v>#DIV/0!</v>
      </c>
      <c r="I57" s="29"/>
      <c r="J57" s="31" t="e">
        <f t="shared" si="30"/>
        <v>#DIV/0!</v>
      </c>
      <c r="K57" s="29"/>
      <c r="L57" s="31" t="e">
        <f t="shared" si="31"/>
        <v>#DIV/0!</v>
      </c>
      <c r="M57" s="32" t="e">
        <f t="shared" si="32"/>
        <v>#DIV/0!</v>
      </c>
      <c r="N57" s="32"/>
      <c r="O57" s="33" t="e">
        <f t="shared" si="33"/>
        <v>#DIV/0!</v>
      </c>
      <c r="P57" s="33" t="e">
        <f t="shared" si="34"/>
        <v>#DIV/0!</v>
      </c>
    </row>
    <row r="58" spans="1:16" ht="18.75" x14ac:dyDescent="0.3">
      <c r="A58" s="28" t="s">
        <v>18</v>
      </c>
      <c r="B58" s="28">
        <v>37</v>
      </c>
      <c r="C58" s="29">
        <f t="shared" si="35"/>
        <v>0</v>
      </c>
      <c r="D58" s="30">
        <f t="shared" si="27"/>
        <v>0</v>
      </c>
      <c r="E58" s="28"/>
      <c r="F58" s="31" t="e">
        <f t="shared" si="28"/>
        <v>#DIV/0!</v>
      </c>
      <c r="G58" s="28"/>
      <c r="H58" s="31" t="e">
        <f t="shared" si="29"/>
        <v>#DIV/0!</v>
      </c>
      <c r="I58" s="28"/>
      <c r="J58" s="31" t="e">
        <f t="shared" si="30"/>
        <v>#DIV/0!</v>
      </c>
      <c r="K58" s="28"/>
      <c r="L58" s="31" t="e">
        <f t="shared" si="31"/>
        <v>#DIV/0!</v>
      </c>
      <c r="M58" s="32" t="e">
        <f t="shared" si="32"/>
        <v>#DIV/0!</v>
      </c>
      <c r="N58" s="32"/>
      <c r="O58" s="33" t="e">
        <f t="shared" si="33"/>
        <v>#DIV/0!</v>
      </c>
      <c r="P58" s="33" t="e">
        <f t="shared" si="34"/>
        <v>#DIV/0!</v>
      </c>
    </row>
    <row r="59" spans="1:16" ht="18.75" x14ac:dyDescent="0.3">
      <c r="A59" s="12" t="s">
        <v>13</v>
      </c>
      <c r="B59" s="12">
        <f>SUM(B52:B58)</f>
        <v>352</v>
      </c>
      <c r="C59" s="13">
        <f>SUM(C52:C58)</f>
        <v>1</v>
      </c>
      <c r="D59" s="46">
        <f>C59/B59</f>
        <v>2.840909090909091E-3</v>
      </c>
      <c r="E59" s="13">
        <f>SUM(E52:E58)</f>
        <v>0</v>
      </c>
      <c r="F59" s="47">
        <f>E59/C59</f>
        <v>0</v>
      </c>
      <c r="G59" s="13">
        <f>SUM(G52:G58)</f>
        <v>0</v>
      </c>
      <c r="H59" s="47">
        <f t="shared" si="29"/>
        <v>0</v>
      </c>
      <c r="I59" s="13">
        <f>SUM(I52:I58)</f>
        <v>1</v>
      </c>
      <c r="J59" s="47">
        <f t="shared" si="30"/>
        <v>1</v>
      </c>
      <c r="K59" s="13">
        <f>SUM(K52:K58)</f>
        <v>0</v>
      </c>
      <c r="L59" s="47">
        <f t="shared" si="31"/>
        <v>0</v>
      </c>
      <c r="M59" s="16">
        <f t="shared" si="32"/>
        <v>3</v>
      </c>
      <c r="N59" s="16">
        <f>AVERAGE(N52:N58)</f>
        <v>19</v>
      </c>
      <c r="O59" s="46">
        <f t="shared" si="33"/>
        <v>1</v>
      </c>
      <c r="P59" s="46">
        <f t="shared" si="34"/>
        <v>0</v>
      </c>
    </row>
    <row r="60" spans="1:16" ht="18.75" x14ac:dyDescent="0.3">
      <c r="A60" s="17" t="s">
        <v>14</v>
      </c>
      <c r="B60" s="17">
        <v>210</v>
      </c>
      <c r="C60" s="18">
        <v>207</v>
      </c>
      <c r="D60" s="48">
        <v>0.98599999999999999</v>
      </c>
      <c r="E60" s="18">
        <v>0</v>
      </c>
      <c r="F60" s="36">
        <f>E60/C60</f>
        <v>0</v>
      </c>
      <c r="G60" s="18">
        <v>53</v>
      </c>
      <c r="H60" s="36">
        <f t="shared" si="29"/>
        <v>0.2560386473429952</v>
      </c>
      <c r="I60" s="18">
        <v>135</v>
      </c>
      <c r="J60" s="36">
        <f t="shared" si="30"/>
        <v>0.65217391304347827</v>
      </c>
      <c r="K60" s="18">
        <v>19</v>
      </c>
      <c r="L60" s="36">
        <v>9.1800000000000007E-2</v>
      </c>
      <c r="M60" s="21">
        <v>3.2</v>
      </c>
      <c r="N60" s="21">
        <v>16.2</v>
      </c>
      <c r="O60" s="48">
        <v>0.90820000000000001</v>
      </c>
      <c r="P60" s="48">
        <f t="shared" si="34"/>
        <v>0.2560386473429952</v>
      </c>
    </row>
    <row r="64" spans="1:16" ht="18.75" x14ac:dyDescent="0.3">
      <c r="A64" s="57" t="s">
        <v>48</v>
      </c>
      <c r="B64" s="57"/>
      <c r="C64" s="57"/>
      <c r="D64" s="1" t="s">
        <v>55</v>
      </c>
    </row>
    <row r="66" spans="1:16" ht="18.75" x14ac:dyDescent="0.25">
      <c r="A66" s="58" t="s">
        <v>1</v>
      </c>
      <c r="B66" s="59" t="s">
        <v>2</v>
      </c>
      <c r="C66" s="61" t="s">
        <v>3</v>
      </c>
      <c r="D66" s="61"/>
      <c r="E66" s="62">
        <v>5</v>
      </c>
      <c r="F66" s="63"/>
      <c r="G66" s="62">
        <v>4</v>
      </c>
      <c r="H66" s="63"/>
      <c r="I66" s="62">
        <v>3</v>
      </c>
      <c r="J66" s="63"/>
      <c r="K66" s="62">
        <v>2</v>
      </c>
      <c r="L66" s="63"/>
      <c r="M66" s="55" t="s">
        <v>4</v>
      </c>
      <c r="N66" s="55" t="s">
        <v>5</v>
      </c>
      <c r="O66" s="55" t="s">
        <v>6</v>
      </c>
      <c r="P66" s="55" t="s">
        <v>7</v>
      </c>
    </row>
    <row r="67" spans="1:16" ht="37.5" x14ac:dyDescent="0.25">
      <c r="A67" s="58"/>
      <c r="B67" s="60"/>
      <c r="C67" s="2" t="s">
        <v>8</v>
      </c>
      <c r="D67" s="2" t="s">
        <v>9</v>
      </c>
      <c r="E67" s="3" t="s">
        <v>8</v>
      </c>
      <c r="F67" s="3" t="s">
        <v>9</v>
      </c>
      <c r="G67" s="3" t="s">
        <v>8</v>
      </c>
      <c r="H67" s="3" t="s">
        <v>9</v>
      </c>
      <c r="I67" s="3" t="s">
        <v>8</v>
      </c>
      <c r="J67" s="3" t="s">
        <v>9</v>
      </c>
      <c r="K67" s="3" t="s">
        <v>8</v>
      </c>
      <c r="L67" s="3" t="s">
        <v>9</v>
      </c>
      <c r="M67" s="56"/>
      <c r="N67" s="56"/>
      <c r="O67" s="56"/>
      <c r="P67" s="56"/>
    </row>
    <row r="68" spans="1:16" ht="18.75" x14ac:dyDescent="0.3">
      <c r="A68" s="4" t="s">
        <v>10</v>
      </c>
      <c r="B68" s="5">
        <v>56</v>
      </c>
      <c r="C68" s="6">
        <f>E68+G68+I68+K68</f>
        <v>10</v>
      </c>
      <c r="D68" s="7">
        <f t="shared" ref="D68:D74" si="36">C68/B68</f>
        <v>0.17857142857142858</v>
      </c>
      <c r="E68" s="6">
        <v>1</v>
      </c>
      <c r="F68" s="8">
        <f t="shared" ref="F68:F74" si="37">E68/$C68</f>
        <v>0.1</v>
      </c>
      <c r="G68" s="6">
        <v>5</v>
      </c>
      <c r="H68" s="9">
        <f t="shared" ref="H68:H75" si="38">G68/$C68</f>
        <v>0.5</v>
      </c>
      <c r="I68" s="6">
        <v>4</v>
      </c>
      <c r="J68" s="9">
        <f t="shared" ref="J68:J75" si="39">I68/$C68</f>
        <v>0.4</v>
      </c>
      <c r="K68" s="6">
        <v>0</v>
      </c>
      <c r="L68" s="9">
        <f t="shared" ref="L68:L75" si="40">K68/$C68</f>
        <v>0</v>
      </c>
      <c r="M68" s="10">
        <f t="shared" ref="M68:M75" si="41" xml:space="preserve"> (E68*5+G68*4+I68*3+K68*2)/C68</f>
        <v>3.7</v>
      </c>
      <c r="N68" s="10">
        <v>22</v>
      </c>
      <c r="O68" s="11">
        <f t="shared" ref="O68:O75" si="42">(C68-K68)/C68</f>
        <v>1</v>
      </c>
      <c r="P68" s="11">
        <f t="shared" ref="P68:P75" si="43">(E68+G68)/C68</f>
        <v>0.6</v>
      </c>
    </row>
    <row r="69" spans="1:16" ht="18.75" x14ac:dyDescent="0.3">
      <c r="A69" s="4" t="s">
        <v>11</v>
      </c>
      <c r="B69" s="4">
        <v>65</v>
      </c>
      <c r="C69" s="6">
        <f t="shared" ref="C69:C74" si="44">E69+G69+I69+K69</f>
        <v>10</v>
      </c>
      <c r="D69" s="7">
        <f t="shared" si="36"/>
        <v>0.15384615384615385</v>
      </c>
      <c r="E69" s="6">
        <v>1</v>
      </c>
      <c r="F69" s="8">
        <f t="shared" si="37"/>
        <v>0.1</v>
      </c>
      <c r="G69" s="6">
        <v>6</v>
      </c>
      <c r="H69" s="9">
        <f t="shared" si="38"/>
        <v>0.6</v>
      </c>
      <c r="I69" s="6">
        <v>3</v>
      </c>
      <c r="J69" s="9">
        <f t="shared" si="39"/>
        <v>0.3</v>
      </c>
      <c r="K69" s="6">
        <v>0</v>
      </c>
      <c r="L69" s="9">
        <f t="shared" si="40"/>
        <v>0</v>
      </c>
      <c r="M69" s="10">
        <f t="shared" si="41"/>
        <v>3.8</v>
      </c>
      <c r="N69" s="10">
        <v>26.5</v>
      </c>
      <c r="O69" s="11">
        <f t="shared" si="42"/>
        <v>1</v>
      </c>
      <c r="P69" s="11">
        <f t="shared" si="43"/>
        <v>0.7</v>
      </c>
    </row>
    <row r="70" spans="1:16" ht="18.75" x14ac:dyDescent="0.3">
      <c r="A70" s="4" t="s">
        <v>15</v>
      </c>
      <c r="B70" s="26">
        <v>42</v>
      </c>
      <c r="C70" s="6">
        <f t="shared" si="44"/>
        <v>2</v>
      </c>
      <c r="D70" s="23">
        <f t="shared" si="36"/>
        <v>4.7619047619047616E-2</v>
      </c>
      <c r="E70" s="22">
        <v>0</v>
      </c>
      <c r="F70" s="8">
        <f t="shared" si="37"/>
        <v>0</v>
      </c>
      <c r="G70" s="22">
        <v>2</v>
      </c>
      <c r="H70" s="9">
        <f t="shared" si="38"/>
        <v>1</v>
      </c>
      <c r="I70" s="22">
        <v>0</v>
      </c>
      <c r="J70" s="9">
        <f t="shared" si="39"/>
        <v>0</v>
      </c>
      <c r="K70" s="22">
        <v>0</v>
      </c>
      <c r="L70" s="9">
        <f t="shared" si="40"/>
        <v>0</v>
      </c>
      <c r="M70" s="10">
        <f t="shared" si="41"/>
        <v>4</v>
      </c>
      <c r="N70" s="24">
        <v>20</v>
      </c>
      <c r="O70" s="11">
        <f t="shared" si="42"/>
        <v>1</v>
      </c>
      <c r="P70" s="11">
        <f t="shared" si="43"/>
        <v>1</v>
      </c>
    </row>
    <row r="71" spans="1:16" ht="18.75" x14ac:dyDescent="0.3">
      <c r="A71" s="4" t="s">
        <v>16</v>
      </c>
      <c r="B71" s="25">
        <v>91</v>
      </c>
      <c r="C71" s="6">
        <f t="shared" si="44"/>
        <v>27</v>
      </c>
      <c r="D71" s="23">
        <f t="shared" si="36"/>
        <v>0.2967032967032967</v>
      </c>
      <c r="E71" s="22">
        <v>3</v>
      </c>
      <c r="F71" s="8">
        <f t="shared" si="37"/>
        <v>0.1111111111111111</v>
      </c>
      <c r="G71" s="22">
        <v>13</v>
      </c>
      <c r="H71" s="9">
        <f t="shared" si="38"/>
        <v>0.48148148148148145</v>
      </c>
      <c r="I71" s="22">
        <v>11</v>
      </c>
      <c r="J71" s="9">
        <f t="shared" si="39"/>
        <v>0.40740740740740738</v>
      </c>
      <c r="K71" s="22">
        <v>0</v>
      </c>
      <c r="L71" s="9">
        <f t="shared" si="40"/>
        <v>0</v>
      </c>
      <c r="M71" s="10">
        <f t="shared" si="41"/>
        <v>3.7037037037037037</v>
      </c>
      <c r="N71" s="24">
        <v>19.5</v>
      </c>
      <c r="O71" s="11">
        <f t="shared" si="42"/>
        <v>1</v>
      </c>
      <c r="P71" s="11">
        <f t="shared" si="43"/>
        <v>0.59259259259259256</v>
      </c>
    </row>
    <row r="72" spans="1:16" ht="18.75" x14ac:dyDescent="0.3">
      <c r="A72" s="4" t="s">
        <v>12</v>
      </c>
      <c r="B72" s="25">
        <v>44</v>
      </c>
      <c r="C72" s="6">
        <f t="shared" si="44"/>
        <v>7</v>
      </c>
      <c r="D72" s="23">
        <f t="shared" si="36"/>
        <v>0.15909090909090909</v>
      </c>
      <c r="E72" s="22">
        <v>0</v>
      </c>
      <c r="F72" s="8">
        <f t="shared" si="37"/>
        <v>0</v>
      </c>
      <c r="G72" s="22">
        <v>2</v>
      </c>
      <c r="H72" s="9">
        <f t="shared" si="38"/>
        <v>0.2857142857142857</v>
      </c>
      <c r="I72" s="22">
        <v>5</v>
      </c>
      <c r="J72" s="9">
        <f t="shared" si="39"/>
        <v>0.7142857142857143</v>
      </c>
      <c r="K72" s="22">
        <v>0</v>
      </c>
      <c r="L72" s="9">
        <f t="shared" si="40"/>
        <v>0</v>
      </c>
      <c r="M72" s="10">
        <f t="shared" si="41"/>
        <v>3.2857142857142856</v>
      </c>
      <c r="N72" s="24">
        <v>17</v>
      </c>
      <c r="O72" s="11">
        <f t="shared" si="42"/>
        <v>1</v>
      </c>
      <c r="P72" s="11">
        <f t="shared" si="43"/>
        <v>0.2857142857142857</v>
      </c>
    </row>
    <row r="73" spans="1:16" ht="18.75" x14ac:dyDescent="0.3">
      <c r="A73" s="4" t="s">
        <v>17</v>
      </c>
      <c r="B73" s="25">
        <v>17</v>
      </c>
      <c r="C73" s="6">
        <f t="shared" si="44"/>
        <v>4</v>
      </c>
      <c r="D73" s="23">
        <f t="shared" si="36"/>
        <v>0.23529411764705882</v>
      </c>
      <c r="E73" s="22">
        <v>0</v>
      </c>
      <c r="F73" s="8">
        <f t="shared" si="37"/>
        <v>0</v>
      </c>
      <c r="G73" s="22">
        <v>0</v>
      </c>
      <c r="H73" s="9">
        <f t="shared" si="38"/>
        <v>0</v>
      </c>
      <c r="I73" s="22">
        <v>4</v>
      </c>
      <c r="J73" s="9">
        <f t="shared" si="39"/>
        <v>1</v>
      </c>
      <c r="K73" s="22">
        <v>0</v>
      </c>
      <c r="L73" s="9">
        <f t="shared" si="40"/>
        <v>0</v>
      </c>
      <c r="M73" s="10">
        <f t="shared" si="41"/>
        <v>3</v>
      </c>
      <c r="N73" s="24">
        <v>16</v>
      </c>
      <c r="O73" s="11">
        <f t="shared" si="42"/>
        <v>1</v>
      </c>
      <c r="P73" s="11">
        <f t="shared" si="43"/>
        <v>0</v>
      </c>
    </row>
    <row r="74" spans="1:16" ht="18.75" x14ac:dyDescent="0.3">
      <c r="A74" s="4" t="s">
        <v>18</v>
      </c>
      <c r="B74" s="25">
        <v>37</v>
      </c>
      <c r="C74" s="6">
        <f t="shared" si="44"/>
        <v>6</v>
      </c>
      <c r="D74" s="23">
        <f t="shared" si="36"/>
        <v>0.16216216216216217</v>
      </c>
      <c r="E74" s="25">
        <v>0</v>
      </c>
      <c r="F74" s="8">
        <f t="shared" si="37"/>
        <v>0</v>
      </c>
      <c r="G74" s="25">
        <v>2</v>
      </c>
      <c r="H74" s="9">
        <f t="shared" si="38"/>
        <v>0.33333333333333331</v>
      </c>
      <c r="I74" s="25">
        <v>4</v>
      </c>
      <c r="J74" s="9">
        <f t="shared" si="39"/>
        <v>0.66666666666666663</v>
      </c>
      <c r="K74" s="25">
        <v>0</v>
      </c>
      <c r="L74" s="9">
        <f t="shared" si="40"/>
        <v>0</v>
      </c>
      <c r="M74" s="10">
        <f t="shared" si="41"/>
        <v>3.3333333333333335</v>
      </c>
      <c r="N74" s="24">
        <v>18</v>
      </c>
      <c r="O74" s="11">
        <f t="shared" si="42"/>
        <v>1</v>
      </c>
      <c r="P74" s="11">
        <f t="shared" si="43"/>
        <v>0.33333333333333331</v>
      </c>
    </row>
    <row r="75" spans="1:16" ht="18.75" x14ac:dyDescent="0.3">
      <c r="A75" s="12" t="s">
        <v>13</v>
      </c>
      <c r="B75" s="12">
        <f>SUM(B68:B74)</f>
        <v>352</v>
      </c>
      <c r="C75" s="13">
        <f>SUM(C68:C74)</f>
        <v>66</v>
      </c>
      <c r="D75" s="14">
        <f>C75/B75</f>
        <v>0.1875</v>
      </c>
      <c r="E75" s="13">
        <f>SUM(E68:E74)</f>
        <v>5</v>
      </c>
      <c r="F75" s="15">
        <f>E75/C75</f>
        <v>7.575757575757576E-2</v>
      </c>
      <c r="G75" s="13">
        <f>SUM(G68:G74)</f>
        <v>30</v>
      </c>
      <c r="H75" s="15">
        <f t="shared" si="38"/>
        <v>0.45454545454545453</v>
      </c>
      <c r="I75" s="13">
        <v>31</v>
      </c>
      <c r="J75" s="15">
        <f t="shared" si="39"/>
        <v>0.46969696969696972</v>
      </c>
      <c r="K75" s="13">
        <f>SUM(K68:K74)</f>
        <v>0</v>
      </c>
      <c r="L75" s="15">
        <f t="shared" si="40"/>
        <v>0</v>
      </c>
      <c r="M75" s="16">
        <f t="shared" si="41"/>
        <v>3.606060606060606</v>
      </c>
      <c r="N75" s="16">
        <f>AVERAGE(N68:N74)</f>
        <v>19.857142857142858</v>
      </c>
      <c r="O75" s="14">
        <f t="shared" si="42"/>
        <v>1</v>
      </c>
      <c r="P75" s="14">
        <f t="shared" si="43"/>
        <v>0.53030303030303028</v>
      </c>
    </row>
    <row r="76" spans="1:16" ht="18.75" x14ac:dyDescent="0.3">
      <c r="A76" s="17" t="s">
        <v>14</v>
      </c>
      <c r="B76" s="17"/>
      <c r="C76" s="18"/>
      <c r="D76" s="19"/>
      <c r="E76" s="18"/>
      <c r="F76" s="20"/>
      <c r="G76" s="18"/>
      <c r="H76" s="20"/>
      <c r="I76" s="18"/>
      <c r="J76" s="20"/>
      <c r="K76" s="18"/>
      <c r="L76" s="20"/>
      <c r="M76" s="21"/>
      <c r="N76" s="21"/>
      <c r="O76" s="19"/>
      <c r="P76" s="19"/>
    </row>
  </sheetData>
  <mergeCells count="60">
    <mergeCell ref="P35:P36"/>
    <mergeCell ref="A33:C33"/>
    <mergeCell ref="A35:A36"/>
    <mergeCell ref="B35:B36"/>
    <mergeCell ref="C35:D35"/>
    <mergeCell ref="E35:F35"/>
    <mergeCell ref="G35:H35"/>
    <mergeCell ref="I35:J35"/>
    <mergeCell ref="K35:L35"/>
    <mergeCell ref="M35:M36"/>
    <mergeCell ref="N35:N36"/>
    <mergeCell ref="O35:O36"/>
    <mergeCell ref="P19:P20"/>
    <mergeCell ref="A17:C17"/>
    <mergeCell ref="A19:A20"/>
    <mergeCell ref="B19:B20"/>
    <mergeCell ref="C19:D19"/>
    <mergeCell ref="E19:F19"/>
    <mergeCell ref="G19:H19"/>
    <mergeCell ref="I19:J19"/>
    <mergeCell ref="K19:L19"/>
    <mergeCell ref="M19:M20"/>
    <mergeCell ref="N19:N20"/>
    <mergeCell ref="O19:O20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K50:L50"/>
    <mergeCell ref="M50:M51"/>
    <mergeCell ref="N50:N51"/>
    <mergeCell ref="A48:C48"/>
    <mergeCell ref="A50:A51"/>
    <mergeCell ref="B50:B51"/>
    <mergeCell ref="C50:D50"/>
    <mergeCell ref="E50:F50"/>
    <mergeCell ref="O50:O51"/>
    <mergeCell ref="P50:P51"/>
    <mergeCell ref="A64:C64"/>
    <mergeCell ref="A66:A67"/>
    <mergeCell ref="B66:B67"/>
    <mergeCell ref="C66:D66"/>
    <mergeCell ref="E66:F66"/>
    <mergeCell ref="G66:H66"/>
    <mergeCell ref="I66:J66"/>
    <mergeCell ref="K66:L66"/>
    <mergeCell ref="M66:M67"/>
    <mergeCell ref="N66:N67"/>
    <mergeCell ref="O66:O67"/>
    <mergeCell ref="P66:P67"/>
    <mergeCell ref="G50:H50"/>
    <mergeCell ref="I50:J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3"/>
  <sheetViews>
    <sheetView topLeftCell="A31" workbookViewId="0">
      <selection activeCell="N24" sqref="N24"/>
    </sheetView>
  </sheetViews>
  <sheetFormatPr defaultRowHeight="15" x14ac:dyDescent="0.25"/>
  <cols>
    <col min="1" max="1" width="12.28515625" customWidth="1"/>
    <col min="4" max="4" width="10" customWidth="1"/>
    <col min="8" max="8" width="10.28515625" bestFit="1" customWidth="1"/>
    <col min="10" max="10" width="11.7109375" bestFit="1" customWidth="1"/>
    <col min="12" max="12" width="10.28515625" bestFit="1" customWidth="1"/>
    <col min="15" max="15" width="11.7109375" bestFit="1" customWidth="1"/>
    <col min="16" max="16" width="10.28515625" bestFit="1" customWidth="1"/>
  </cols>
  <sheetData>
    <row r="1" spans="1:17" ht="18.75" x14ac:dyDescent="0.3">
      <c r="A1" s="57" t="s">
        <v>50</v>
      </c>
      <c r="B1" s="57"/>
      <c r="C1" s="57"/>
      <c r="D1" s="1">
        <v>43627</v>
      </c>
    </row>
    <row r="3" spans="1:17" ht="18.75" x14ac:dyDescent="0.25">
      <c r="A3" s="58" t="s">
        <v>1</v>
      </c>
      <c r="B3" s="59" t="s">
        <v>2</v>
      </c>
      <c r="C3" s="61" t="s">
        <v>3</v>
      </c>
      <c r="D3" s="61"/>
      <c r="E3" s="62">
        <v>5</v>
      </c>
      <c r="F3" s="63"/>
      <c r="G3" s="62">
        <v>4</v>
      </c>
      <c r="H3" s="63"/>
      <c r="I3" s="62">
        <v>3</v>
      </c>
      <c r="J3" s="63"/>
      <c r="K3" s="62">
        <v>2</v>
      </c>
      <c r="L3" s="63"/>
      <c r="M3" s="55" t="s">
        <v>4</v>
      </c>
      <c r="N3" s="55" t="s">
        <v>5</v>
      </c>
      <c r="O3" s="55" t="s">
        <v>6</v>
      </c>
      <c r="P3" s="55" t="s">
        <v>7</v>
      </c>
    </row>
    <row r="4" spans="1:17" ht="37.5" x14ac:dyDescent="0.25">
      <c r="A4" s="58"/>
      <c r="B4" s="60"/>
      <c r="C4" s="2" t="s">
        <v>8</v>
      </c>
      <c r="D4" s="2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8</v>
      </c>
      <c r="L4" s="3" t="s">
        <v>9</v>
      </c>
      <c r="M4" s="56"/>
      <c r="N4" s="56"/>
      <c r="O4" s="56"/>
      <c r="P4" s="56"/>
    </row>
    <row r="5" spans="1:17" ht="18.75" x14ac:dyDescent="0.3">
      <c r="A5" s="4" t="s">
        <v>10</v>
      </c>
      <c r="B5" s="5">
        <v>56</v>
      </c>
      <c r="C5" s="6">
        <f>E5+G5+I5+K5</f>
        <v>5</v>
      </c>
      <c r="D5" s="7">
        <f t="shared" ref="D5:D11" si="0">C5/B5</f>
        <v>8.9285714285714288E-2</v>
      </c>
      <c r="E5" s="6">
        <v>2</v>
      </c>
      <c r="F5" s="8">
        <f t="shared" ref="F5:F11" si="1">E5/$C5</f>
        <v>0.4</v>
      </c>
      <c r="G5" s="6">
        <v>3</v>
      </c>
      <c r="H5" s="9">
        <f t="shared" ref="H5:H13" si="2">G5/$C5</f>
        <v>0.6</v>
      </c>
      <c r="I5" s="6">
        <v>0</v>
      </c>
      <c r="J5" s="9">
        <f t="shared" ref="J5:J13" si="3">I5/$C5</f>
        <v>0</v>
      </c>
      <c r="K5" s="6">
        <v>0</v>
      </c>
      <c r="L5" s="9">
        <f t="shared" ref="L5:L12" si="4">K5/$C5</f>
        <v>0</v>
      </c>
      <c r="M5" s="10">
        <f t="shared" ref="M5:M12" si="5" xml:space="preserve"> (E5*5+G5*4+I5*3+K5*2)/C5</f>
        <v>4.4000000000000004</v>
      </c>
      <c r="N5" s="10">
        <v>35</v>
      </c>
      <c r="O5" s="11">
        <f t="shared" ref="O5:O12" si="6">(C5-K5)/C5</f>
        <v>1</v>
      </c>
      <c r="P5" s="11">
        <f t="shared" ref="P5:P13" si="7">(E5+G5)/C5</f>
        <v>1</v>
      </c>
    </row>
    <row r="6" spans="1:17" ht="18.75" x14ac:dyDescent="0.3">
      <c r="A6" s="4" t="s">
        <v>11</v>
      </c>
      <c r="B6" s="4">
        <v>65</v>
      </c>
      <c r="C6" s="6">
        <f t="shared" ref="C6:C11" si="8">E6+G6+I6+K6</f>
        <v>8</v>
      </c>
      <c r="D6" s="7">
        <f t="shared" si="0"/>
        <v>0.12307692307692308</v>
      </c>
      <c r="E6" s="6">
        <v>1</v>
      </c>
      <c r="F6" s="8">
        <f t="shared" si="1"/>
        <v>0.125</v>
      </c>
      <c r="G6" s="6">
        <v>6</v>
      </c>
      <c r="H6" s="9">
        <f t="shared" si="2"/>
        <v>0.75</v>
      </c>
      <c r="I6" s="6">
        <v>1</v>
      </c>
      <c r="J6" s="9">
        <f t="shared" si="3"/>
        <v>0.125</v>
      </c>
      <c r="K6" s="6">
        <v>0</v>
      </c>
      <c r="L6" s="9">
        <f t="shared" si="4"/>
        <v>0</v>
      </c>
      <c r="M6" s="10">
        <f t="shared" si="5"/>
        <v>4</v>
      </c>
      <c r="N6" s="10">
        <v>32</v>
      </c>
      <c r="O6" s="11">
        <f t="shared" si="6"/>
        <v>1</v>
      </c>
      <c r="P6" s="11">
        <f t="shared" si="7"/>
        <v>0.875</v>
      </c>
    </row>
    <row r="7" spans="1:17" ht="18.75" x14ac:dyDescent="0.3">
      <c r="A7" s="4" t="s">
        <v>15</v>
      </c>
      <c r="B7" s="26">
        <v>42</v>
      </c>
      <c r="C7" s="6">
        <f t="shared" si="8"/>
        <v>17</v>
      </c>
      <c r="D7" s="23">
        <f t="shared" si="0"/>
        <v>0.40476190476190477</v>
      </c>
      <c r="E7" s="22">
        <v>0</v>
      </c>
      <c r="F7" s="8">
        <f t="shared" si="1"/>
        <v>0</v>
      </c>
      <c r="G7" s="22">
        <v>7</v>
      </c>
      <c r="H7" s="9">
        <f t="shared" si="2"/>
        <v>0.41176470588235292</v>
      </c>
      <c r="I7" s="22">
        <v>8</v>
      </c>
      <c r="J7" s="9">
        <f t="shared" si="3"/>
        <v>0.47058823529411764</v>
      </c>
      <c r="K7" s="22">
        <v>2</v>
      </c>
      <c r="L7" s="9">
        <f t="shared" si="4"/>
        <v>0.11764705882352941</v>
      </c>
      <c r="M7" s="10">
        <f t="shared" si="5"/>
        <v>3.2941176470588234</v>
      </c>
      <c r="N7" s="24">
        <v>22</v>
      </c>
      <c r="O7" s="11">
        <f t="shared" si="6"/>
        <v>0.88235294117647056</v>
      </c>
      <c r="P7" s="11">
        <f t="shared" si="7"/>
        <v>0.41176470588235292</v>
      </c>
      <c r="Q7" t="s">
        <v>51</v>
      </c>
    </row>
    <row r="8" spans="1:17" ht="18.75" x14ac:dyDescent="0.3">
      <c r="A8" s="4" t="s">
        <v>16</v>
      </c>
      <c r="B8" s="25">
        <v>91</v>
      </c>
      <c r="C8" s="6">
        <f t="shared" si="8"/>
        <v>22</v>
      </c>
      <c r="D8" s="23">
        <f t="shared" si="0"/>
        <v>0.24175824175824176</v>
      </c>
      <c r="E8" s="22">
        <v>1</v>
      </c>
      <c r="F8" s="8">
        <f t="shared" si="1"/>
        <v>4.5454545454545456E-2</v>
      </c>
      <c r="G8" s="22">
        <v>8</v>
      </c>
      <c r="H8" s="9">
        <f t="shared" si="2"/>
        <v>0.36363636363636365</v>
      </c>
      <c r="I8" s="22">
        <v>11</v>
      </c>
      <c r="J8" s="9">
        <f t="shared" si="3"/>
        <v>0.5</v>
      </c>
      <c r="K8" s="22">
        <v>2</v>
      </c>
      <c r="L8" s="9">
        <f t="shared" si="4"/>
        <v>9.0909090909090912E-2</v>
      </c>
      <c r="M8" s="10">
        <f t="shared" si="5"/>
        <v>3.3636363636363638</v>
      </c>
      <c r="N8" s="24">
        <v>24</v>
      </c>
      <c r="O8" s="11">
        <f t="shared" si="6"/>
        <v>0.90909090909090906</v>
      </c>
      <c r="P8" s="11">
        <f t="shared" si="7"/>
        <v>0.40909090909090912</v>
      </c>
      <c r="Q8" t="s">
        <v>52</v>
      </c>
    </row>
    <row r="9" spans="1:17" ht="18.75" x14ac:dyDescent="0.3">
      <c r="A9" s="4" t="s">
        <v>12</v>
      </c>
      <c r="B9" s="25">
        <v>44</v>
      </c>
      <c r="C9" s="6">
        <f t="shared" si="8"/>
        <v>8</v>
      </c>
      <c r="D9" s="23">
        <f t="shared" si="0"/>
        <v>0.18181818181818182</v>
      </c>
      <c r="E9" s="22">
        <v>0</v>
      </c>
      <c r="F9" s="8">
        <f t="shared" si="1"/>
        <v>0</v>
      </c>
      <c r="G9" s="22">
        <v>2</v>
      </c>
      <c r="H9" s="9">
        <f t="shared" si="2"/>
        <v>0.25</v>
      </c>
      <c r="I9" s="22">
        <v>6</v>
      </c>
      <c r="J9" s="9">
        <f t="shared" si="3"/>
        <v>0.75</v>
      </c>
      <c r="K9" s="22">
        <v>0</v>
      </c>
      <c r="L9" s="9">
        <f t="shared" si="4"/>
        <v>0</v>
      </c>
      <c r="M9" s="10">
        <f t="shared" si="5"/>
        <v>3.25</v>
      </c>
      <c r="N9" s="24">
        <v>21</v>
      </c>
      <c r="O9" s="11">
        <f t="shared" si="6"/>
        <v>1</v>
      </c>
      <c r="P9" s="11">
        <f t="shared" si="7"/>
        <v>0.25</v>
      </c>
    </row>
    <row r="10" spans="1:17" ht="18.75" x14ac:dyDescent="0.3">
      <c r="A10" s="4" t="s">
        <v>17</v>
      </c>
      <c r="B10" s="25">
        <v>17</v>
      </c>
      <c r="C10" s="6">
        <f t="shared" si="8"/>
        <v>5</v>
      </c>
      <c r="D10" s="23">
        <f t="shared" si="0"/>
        <v>0.29411764705882354</v>
      </c>
      <c r="E10" s="22">
        <v>0</v>
      </c>
      <c r="F10" s="8">
        <f t="shared" si="1"/>
        <v>0</v>
      </c>
      <c r="G10" s="22">
        <v>1</v>
      </c>
      <c r="H10" s="9">
        <f t="shared" si="2"/>
        <v>0.2</v>
      </c>
      <c r="I10" s="22">
        <v>3</v>
      </c>
      <c r="J10" s="9">
        <f t="shared" si="3"/>
        <v>0.6</v>
      </c>
      <c r="K10" s="22">
        <v>1</v>
      </c>
      <c r="L10" s="9">
        <f t="shared" si="4"/>
        <v>0.2</v>
      </c>
      <c r="M10" s="10">
        <f t="shared" si="5"/>
        <v>3</v>
      </c>
      <c r="N10" s="24">
        <v>19</v>
      </c>
      <c r="O10" s="11">
        <f t="shared" si="6"/>
        <v>0.8</v>
      </c>
      <c r="P10" s="11">
        <f t="shared" si="7"/>
        <v>0.2</v>
      </c>
      <c r="Q10" t="s">
        <v>53</v>
      </c>
    </row>
    <row r="11" spans="1:17" ht="18.75" x14ac:dyDescent="0.3">
      <c r="A11" s="4" t="s">
        <v>18</v>
      </c>
      <c r="B11" s="25">
        <v>37</v>
      </c>
      <c r="C11" s="6">
        <f t="shared" si="8"/>
        <v>11</v>
      </c>
      <c r="D11" s="23">
        <f t="shared" si="0"/>
        <v>0.29729729729729731</v>
      </c>
      <c r="E11" s="25">
        <v>0</v>
      </c>
      <c r="F11" s="8">
        <f t="shared" si="1"/>
        <v>0</v>
      </c>
      <c r="G11" s="25">
        <v>2</v>
      </c>
      <c r="H11" s="9">
        <f t="shared" si="2"/>
        <v>0.18181818181818182</v>
      </c>
      <c r="I11" s="25">
        <v>8</v>
      </c>
      <c r="J11" s="9">
        <f t="shared" si="3"/>
        <v>0.72727272727272729</v>
      </c>
      <c r="K11" s="25">
        <v>1</v>
      </c>
      <c r="L11" s="9">
        <f t="shared" si="4"/>
        <v>9.0909090909090912E-2</v>
      </c>
      <c r="M11" s="10">
        <f t="shared" si="5"/>
        <v>3.0909090909090908</v>
      </c>
      <c r="N11" s="24">
        <v>21</v>
      </c>
      <c r="O11" s="11">
        <f t="shared" si="6"/>
        <v>0.90909090909090906</v>
      </c>
      <c r="P11" s="11">
        <f t="shared" si="7"/>
        <v>0.18181818181818182</v>
      </c>
      <c r="Q11" t="s">
        <v>54</v>
      </c>
    </row>
    <row r="12" spans="1:17" ht="18.75" x14ac:dyDescent="0.3">
      <c r="A12" s="12" t="s">
        <v>13</v>
      </c>
      <c r="B12" s="12">
        <f>SUM(B5:B11)</f>
        <v>352</v>
      </c>
      <c r="C12" s="13">
        <f>SUM(C5:C11)</f>
        <v>76</v>
      </c>
      <c r="D12" s="46">
        <f>C12/B12</f>
        <v>0.21590909090909091</v>
      </c>
      <c r="E12" s="13">
        <f>SUM(E5:E11)</f>
        <v>4</v>
      </c>
      <c r="F12" s="47">
        <f>E12/C12</f>
        <v>5.2631578947368418E-2</v>
      </c>
      <c r="G12" s="13">
        <f>SUM(G5:G11)</f>
        <v>29</v>
      </c>
      <c r="H12" s="47">
        <f t="shared" si="2"/>
        <v>0.38157894736842107</v>
      </c>
      <c r="I12" s="13">
        <f>SUM(I5:I11)</f>
        <v>37</v>
      </c>
      <c r="J12" s="47">
        <f t="shared" si="3"/>
        <v>0.48684210526315791</v>
      </c>
      <c r="K12" s="13">
        <f>SUM(K5:K11)</f>
        <v>6</v>
      </c>
      <c r="L12" s="47">
        <f t="shared" si="4"/>
        <v>7.8947368421052627E-2</v>
      </c>
      <c r="M12" s="16">
        <f t="shared" si="5"/>
        <v>3.4078947368421053</v>
      </c>
      <c r="N12" s="16">
        <f>AVERAGE(N5:N11)</f>
        <v>24.857142857142858</v>
      </c>
      <c r="O12" s="46">
        <f t="shared" si="6"/>
        <v>0.92105263157894735</v>
      </c>
      <c r="P12" s="46">
        <f t="shared" si="7"/>
        <v>0.43421052631578949</v>
      </c>
    </row>
    <row r="13" spans="1:17" ht="18.75" x14ac:dyDescent="0.3">
      <c r="A13" s="17" t="s">
        <v>14</v>
      </c>
      <c r="B13" s="17">
        <v>8512</v>
      </c>
      <c r="C13" s="18">
        <v>8392</v>
      </c>
      <c r="D13" s="48">
        <f>C13/B13</f>
        <v>0.98590225563909772</v>
      </c>
      <c r="E13" s="18">
        <v>230</v>
      </c>
      <c r="F13" s="36">
        <f>E13/C13</f>
        <v>2.7407054337464251E-2</v>
      </c>
      <c r="G13" s="18">
        <v>2594</v>
      </c>
      <c r="H13" s="36">
        <f t="shared" si="2"/>
        <v>0.30910390848427072</v>
      </c>
      <c r="I13" s="18">
        <v>4728</v>
      </c>
      <c r="J13" s="36">
        <f t="shared" si="3"/>
        <v>0.56339370829361302</v>
      </c>
      <c r="K13" s="18">
        <v>840</v>
      </c>
      <c r="L13" s="36">
        <v>0.10100000000000001</v>
      </c>
      <c r="M13" s="21">
        <v>3.3</v>
      </c>
      <c r="N13" s="21">
        <v>22.2</v>
      </c>
      <c r="O13" s="48">
        <v>0.89900000000000002</v>
      </c>
      <c r="P13" s="48">
        <f t="shared" si="7"/>
        <v>0.33651096282173498</v>
      </c>
    </row>
    <row r="16" spans="1:17" ht="18.75" x14ac:dyDescent="0.3">
      <c r="A16" s="57" t="s">
        <v>50</v>
      </c>
      <c r="B16" s="57"/>
      <c r="C16" s="57"/>
      <c r="D16" s="1" t="s">
        <v>63</v>
      </c>
    </row>
    <row r="18" spans="1:16" ht="18.75" x14ac:dyDescent="0.25">
      <c r="A18" s="58" t="s">
        <v>1</v>
      </c>
      <c r="B18" s="59" t="s">
        <v>2</v>
      </c>
      <c r="C18" s="61" t="s">
        <v>3</v>
      </c>
      <c r="D18" s="61"/>
      <c r="E18" s="62">
        <v>5</v>
      </c>
      <c r="F18" s="63"/>
      <c r="G18" s="62">
        <v>4</v>
      </c>
      <c r="H18" s="63"/>
      <c r="I18" s="62">
        <v>3</v>
      </c>
      <c r="J18" s="63"/>
      <c r="K18" s="62">
        <v>2</v>
      </c>
      <c r="L18" s="63"/>
      <c r="M18" s="55" t="s">
        <v>4</v>
      </c>
      <c r="N18" s="55" t="s">
        <v>5</v>
      </c>
      <c r="O18" s="55" t="s">
        <v>6</v>
      </c>
      <c r="P18" s="55" t="s">
        <v>7</v>
      </c>
    </row>
    <row r="19" spans="1:16" ht="37.5" x14ac:dyDescent="0.25">
      <c r="A19" s="58"/>
      <c r="B19" s="60"/>
      <c r="C19" s="2" t="s">
        <v>8</v>
      </c>
      <c r="D19" s="2" t="s">
        <v>9</v>
      </c>
      <c r="E19" s="3" t="s">
        <v>8</v>
      </c>
      <c r="F19" s="3" t="s">
        <v>9</v>
      </c>
      <c r="G19" s="3" t="s">
        <v>8</v>
      </c>
      <c r="H19" s="3" t="s">
        <v>9</v>
      </c>
      <c r="I19" s="3" t="s">
        <v>8</v>
      </c>
      <c r="J19" s="3" t="s">
        <v>9</v>
      </c>
      <c r="K19" s="3" t="s">
        <v>8</v>
      </c>
      <c r="L19" s="3" t="s">
        <v>9</v>
      </c>
      <c r="M19" s="56"/>
      <c r="N19" s="56"/>
      <c r="O19" s="56"/>
      <c r="P19" s="56"/>
    </row>
    <row r="20" spans="1:16" ht="18.75" x14ac:dyDescent="0.3">
      <c r="A20" s="28" t="s">
        <v>10</v>
      </c>
      <c r="B20" s="28">
        <v>56</v>
      </c>
      <c r="C20" s="29">
        <f>E20+G20+I20+K20</f>
        <v>0</v>
      </c>
      <c r="D20" s="30">
        <f t="shared" ref="D20:D26" si="9">C20/B20</f>
        <v>0</v>
      </c>
      <c r="E20" s="29"/>
      <c r="F20" s="31" t="e">
        <f t="shared" ref="F20:F26" si="10">E20/$C20</f>
        <v>#DIV/0!</v>
      </c>
      <c r="G20" s="29"/>
      <c r="H20" s="31" t="e">
        <f t="shared" ref="H20:H28" si="11">G20/$C20</f>
        <v>#DIV/0!</v>
      </c>
      <c r="I20" s="29"/>
      <c r="J20" s="31" t="e">
        <f t="shared" ref="J20:J28" si="12">I20/$C20</f>
        <v>#DIV/0!</v>
      </c>
      <c r="K20" s="29"/>
      <c r="L20" s="31" t="e">
        <f t="shared" ref="L20:L27" si="13">K20/$C20</f>
        <v>#DIV/0!</v>
      </c>
      <c r="M20" s="32" t="e">
        <f t="shared" ref="M20:M27" si="14" xml:space="preserve"> (E20*5+G20*4+I20*3+K20*2)/C20</f>
        <v>#DIV/0!</v>
      </c>
      <c r="N20" s="32"/>
      <c r="O20" s="33" t="e">
        <f t="shared" ref="O20:O27" si="15">(C20-K20)/C20</f>
        <v>#DIV/0!</v>
      </c>
      <c r="P20" s="33" t="e">
        <f t="shared" ref="P20:P28" si="16">(E20+G20)/C20</f>
        <v>#DIV/0!</v>
      </c>
    </row>
    <row r="21" spans="1:16" ht="18.75" x14ac:dyDescent="0.3">
      <c r="A21" s="28" t="s">
        <v>11</v>
      </c>
      <c r="B21" s="28">
        <v>65</v>
      </c>
      <c r="C21" s="29">
        <f t="shared" ref="C21:C26" si="17">E21+G21+I21+K21</f>
        <v>0</v>
      </c>
      <c r="D21" s="30">
        <f t="shared" si="9"/>
        <v>0</v>
      </c>
      <c r="E21" s="29"/>
      <c r="F21" s="31" t="e">
        <f t="shared" si="10"/>
        <v>#DIV/0!</v>
      </c>
      <c r="G21" s="29"/>
      <c r="H21" s="31" t="e">
        <f t="shared" si="11"/>
        <v>#DIV/0!</v>
      </c>
      <c r="I21" s="29"/>
      <c r="J21" s="31" t="e">
        <f t="shared" si="12"/>
        <v>#DIV/0!</v>
      </c>
      <c r="K21" s="29"/>
      <c r="L21" s="31" t="e">
        <f t="shared" si="13"/>
        <v>#DIV/0!</v>
      </c>
      <c r="M21" s="32" t="e">
        <f t="shared" si="14"/>
        <v>#DIV/0!</v>
      </c>
      <c r="N21" s="32"/>
      <c r="O21" s="33" t="e">
        <f t="shared" si="15"/>
        <v>#DIV/0!</v>
      </c>
      <c r="P21" s="33" t="e">
        <f t="shared" si="16"/>
        <v>#DIV/0!</v>
      </c>
    </row>
    <row r="22" spans="1:16" ht="18.75" x14ac:dyDescent="0.3">
      <c r="A22" s="4" t="s">
        <v>15</v>
      </c>
      <c r="B22" s="26">
        <v>42</v>
      </c>
      <c r="C22" s="6">
        <f t="shared" si="17"/>
        <v>1</v>
      </c>
      <c r="D22" s="23">
        <f t="shared" si="9"/>
        <v>2.3809523809523808E-2</v>
      </c>
      <c r="E22" s="22"/>
      <c r="F22" s="8">
        <f t="shared" si="10"/>
        <v>0</v>
      </c>
      <c r="G22" s="22"/>
      <c r="H22" s="9">
        <f t="shared" si="11"/>
        <v>0</v>
      </c>
      <c r="I22" s="22">
        <v>1</v>
      </c>
      <c r="J22" s="9">
        <f t="shared" si="12"/>
        <v>1</v>
      </c>
      <c r="K22" s="22"/>
      <c r="L22" s="9">
        <f t="shared" si="13"/>
        <v>0</v>
      </c>
      <c r="M22" s="10">
        <f t="shared" si="14"/>
        <v>3</v>
      </c>
      <c r="N22" s="24">
        <v>20</v>
      </c>
      <c r="O22" s="11">
        <f t="shared" si="15"/>
        <v>1</v>
      </c>
      <c r="P22" s="11">
        <f t="shared" si="16"/>
        <v>0</v>
      </c>
    </row>
    <row r="23" spans="1:16" ht="18.75" x14ac:dyDescent="0.3">
      <c r="A23" s="4" t="s">
        <v>16</v>
      </c>
      <c r="B23" s="25">
        <v>91</v>
      </c>
      <c r="C23" s="6">
        <f t="shared" si="17"/>
        <v>1</v>
      </c>
      <c r="D23" s="23">
        <f t="shared" si="9"/>
        <v>1.098901098901099E-2</v>
      </c>
      <c r="E23" s="22"/>
      <c r="F23" s="8">
        <f t="shared" si="10"/>
        <v>0</v>
      </c>
      <c r="G23" s="22"/>
      <c r="H23" s="9">
        <f t="shared" si="11"/>
        <v>0</v>
      </c>
      <c r="I23" s="22">
        <v>1</v>
      </c>
      <c r="J23" s="9">
        <f t="shared" si="12"/>
        <v>1</v>
      </c>
      <c r="K23" s="22"/>
      <c r="L23" s="9">
        <f t="shared" si="13"/>
        <v>0</v>
      </c>
      <c r="M23" s="10">
        <f t="shared" si="14"/>
        <v>3</v>
      </c>
      <c r="N23" s="24">
        <v>18</v>
      </c>
      <c r="O23" s="11">
        <f t="shared" si="15"/>
        <v>1</v>
      </c>
      <c r="P23" s="11">
        <f t="shared" si="16"/>
        <v>0</v>
      </c>
    </row>
    <row r="24" spans="1:16" ht="18.75" x14ac:dyDescent="0.3">
      <c r="A24" s="28" t="s">
        <v>12</v>
      </c>
      <c r="B24" s="28">
        <v>44</v>
      </c>
      <c r="C24" s="29">
        <f t="shared" si="17"/>
        <v>0</v>
      </c>
      <c r="D24" s="30">
        <f t="shared" si="9"/>
        <v>0</v>
      </c>
      <c r="E24" s="29"/>
      <c r="F24" s="31" t="e">
        <f t="shared" si="10"/>
        <v>#DIV/0!</v>
      </c>
      <c r="G24" s="29"/>
      <c r="H24" s="31" t="e">
        <f t="shared" si="11"/>
        <v>#DIV/0!</v>
      </c>
      <c r="I24" s="29"/>
      <c r="J24" s="31" t="e">
        <f t="shared" si="12"/>
        <v>#DIV/0!</v>
      </c>
      <c r="K24" s="29"/>
      <c r="L24" s="31" t="e">
        <f t="shared" si="13"/>
        <v>#DIV/0!</v>
      </c>
      <c r="M24" s="32" t="e">
        <f t="shared" si="14"/>
        <v>#DIV/0!</v>
      </c>
      <c r="N24" s="32"/>
      <c r="O24" s="33" t="e">
        <f t="shared" si="15"/>
        <v>#DIV/0!</v>
      </c>
      <c r="P24" s="33" t="e">
        <f t="shared" si="16"/>
        <v>#DIV/0!</v>
      </c>
    </row>
    <row r="25" spans="1:16" ht="18.75" x14ac:dyDescent="0.3">
      <c r="A25" s="4" t="s">
        <v>17</v>
      </c>
      <c r="B25" s="25">
        <v>17</v>
      </c>
      <c r="C25" s="6">
        <f t="shared" si="17"/>
        <v>1</v>
      </c>
      <c r="D25" s="23">
        <f t="shared" si="9"/>
        <v>5.8823529411764705E-2</v>
      </c>
      <c r="E25" s="22"/>
      <c r="F25" s="8">
        <f t="shared" si="10"/>
        <v>0</v>
      </c>
      <c r="G25" s="22"/>
      <c r="H25" s="9">
        <f t="shared" si="11"/>
        <v>0</v>
      </c>
      <c r="I25" s="22">
        <v>1</v>
      </c>
      <c r="J25" s="9">
        <f t="shared" si="12"/>
        <v>1</v>
      </c>
      <c r="K25" s="22"/>
      <c r="L25" s="9">
        <f t="shared" si="13"/>
        <v>0</v>
      </c>
      <c r="M25" s="10">
        <f t="shared" si="14"/>
        <v>3</v>
      </c>
      <c r="N25" s="24">
        <v>19</v>
      </c>
      <c r="O25" s="11">
        <f t="shared" si="15"/>
        <v>1</v>
      </c>
      <c r="P25" s="11">
        <f t="shared" si="16"/>
        <v>0</v>
      </c>
    </row>
    <row r="26" spans="1:16" ht="18.75" x14ac:dyDescent="0.3">
      <c r="A26" s="28" t="s">
        <v>18</v>
      </c>
      <c r="B26" s="28">
        <v>37</v>
      </c>
      <c r="C26" s="29">
        <f t="shared" si="17"/>
        <v>0</v>
      </c>
      <c r="D26" s="30">
        <f t="shared" si="9"/>
        <v>0</v>
      </c>
      <c r="E26" s="28"/>
      <c r="F26" s="31" t="e">
        <f t="shared" si="10"/>
        <v>#DIV/0!</v>
      </c>
      <c r="G26" s="28"/>
      <c r="H26" s="31" t="e">
        <f t="shared" si="11"/>
        <v>#DIV/0!</v>
      </c>
      <c r="I26" s="28"/>
      <c r="J26" s="31" t="e">
        <f t="shared" si="12"/>
        <v>#DIV/0!</v>
      </c>
      <c r="K26" s="28"/>
      <c r="L26" s="31" t="e">
        <f t="shared" si="13"/>
        <v>#DIV/0!</v>
      </c>
      <c r="M26" s="32" t="e">
        <f t="shared" si="14"/>
        <v>#DIV/0!</v>
      </c>
      <c r="N26" s="32"/>
      <c r="O26" s="33" t="e">
        <f t="shared" si="15"/>
        <v>#DIV/0!</v>
      </c>
      <c r="P26" s="33" t="e">
        <f t="shared" si="16"/>
        <v>#DIV/0!</v>
      </c>
    </row>
    <row r="27" spans="1:16" ht="18.75" x14ac:dyDescent="0.3">
      <c r="A27" s="12" t="s">
        <v>13</v>
      </c>
      <c r="B27" s="12">
        <f>SUM(B20:B26)</f>
        <v>352</v>
      </c>
      <c r="C27" s="13">
        <f>SUM(C20:C26)</f>
        <v>3</v>
      </c>
      <c r="D27" s="46">
        <f>C27/B27</f>
        <v>8.5227272727272721E-3</v>
      </c>
      <c r="E27" s="13">
        <f>SUM(E20:E26)</f>
        <v>0</v>
      </c>
      <c r="F27" s="47">
        <f>E27/C27</f>
        <v>0</v>
      </c>
      <c r="G27" s="13">
        <f>SUM(G20:G26)</f>
        <v>0</v>
      </c>
      <c r="H27" s="47">
        <f t="shared" si="11"/>
        <v>0</v>
      </c>
      <c r="I27" s="13">
        <f>SUM(I20:I26)</f>
        <v>3</v>
      </c>
      <c r="J27" s="47">
        <f t="shared" si="12"/>
        <v>1</v>
      </c>
      <c r="K27" s="13">
        <f>SUM(K20:K26)</f>
        <v>0</v>
      </c>
      <c r="L27" s="47">
        <f t="shared" si="13"/>
        <v>0</v>
      </c>
      <c r="M27" s="16">
        <f t="shared" si="14"/>
        <v>3</v>
      </c>
      <c r="N27" s="16">
        <f>AVERAGE(N20:N26)</f>
        <v>19</v>
      </c>
      <c r="O27" s="46">
        <f t="shared" si="15"/>
        <v>1</v>
      </c>
      <c r="P27" s="46">
        <f t="shared" si="16"/>
        <v>0</v>
      </c>
    </row>
    <row r="28" spans="1:16" ht="18.75" x14ac:dyDescent="0.3">
      <c r="A28" s="17" t="s">
        <v>14</v>
      </c>
      <c r="B28" s="17">
        <v>423</v>
      </c>
      <c r="C28" s="18">
        <v>417</v>
      </c>
      <c r="D28" s="48">
        <f>C28/B28</f>
        <v>0.98581560283687941</v>
      </c>
      <c r="E28" s="18">
        <v>0</v>
      </c>
      <c r="F28" s="36">
        <f>E28/C28</f>
        <v>0</v>
      </c>
      <c r="G28" s="18">
        <v>47</v>
      </c>
      <c r="H28" s="36">
        <f t="shared" si="11"/>
        <v>0.11270983213429256</v>
      </c>
      <c r="I28" s="18">
        <v>327</v>
      </c>
      <c r="J28" s="36">
        <f t="shared" si="12"/>
        <v>0.78417266187050361</v>
      </c>
      <c r="K28" s="18">
        <v>43</v>
      </c>
      <c r="L28" s="36">
        <v>0.1031</v>
      </c>
      <c r="M28" s="21">
        <v>3</v>
      </c>
      <c r="N28" s="21">
        <v>19.100000000000001</v>
      </c>
      <c r="O28" s="48">
        <v>0.89690000000000003</v>
      </c>
      <c r="P28" s="48">
        <f t="shared" si="16"/>
        <v>0.11270983213429256</v>
      </c>
    </row>
    <row r="31" spans="1:16" ht="18.75" x14ac:dyDescent="0.3">
      <c r="A31" s="57" t="s">
        <v>50</v>
      </c>
      <c r="B31" s="57"/>
      <c r="C31" s="57"/>
      <c r="D31" s="1" t="s">
        <v>55</v>
      </c>
    </row>
    <row r="33" spans="1:17" ht="18.75" x14ac:dyDescent="0.25">
      <c r="A33" s="58" t="s">
        <v>1</v>
      </c>
      <c r="B33" s="59" t="s">
        <v>2</v>
      </c>
      <c r="C33" s="61" t="s">
        <v>3</v>
      </c>
      <c r="D33" s="61"/>
      <c r="E33" s="62">
        <v>5</v>
      </c>
      <c r="F33" s="63"/>
      <c r="G33" s="62">
        <v>4</v>
      </c>
      <c r="H33" s="63"/>
      <c r="I33" s="62">
        <v>3</v>
      </c>
      <c r="J33" s="63"/>
      <c r="K33" s="62">
        <v>2</v>
      </c>
      <c r="L33" s="63"/>
      <c r="M33" s="55" t="s">
        <v>4</v>
      </c>
      <c r="N33" s="55" t="s">
        <v>5</v>
      </c>
      <c r="O33" s="55" t="s">
        <v>6</v>
      </c>
      <c r="P33" s="55" t="s">
        <v>7</v>
      </c>
    </row>
    <row r="34" spans="1:17" ht="37.5" x14ac:dyDescent="0.25">
      <c r="A34" s="58"/>
      <c r="B34" s="60"/>
      <c r="C34" s="2" t="s">
        <v>8</v>
      </c>
      <c r="D34" s="2" t="s">
        <v>9</v>
      </c>
      <c r="E34" s="3" t="s">
        <v>8</v>
      </c>
      <c r="F34" s="3" t="s">
        <v>9</v>
      </c>
      <c r="G34" s="3" t="s">
        <v>8</v>
      </c>
      <c r="H34" s="3" t="s">
        <v>9</v>
      </c>
      <c r="I34" s="3" t="s">
        <v>8</v>
      </c>
      <c r="J34" s="3" t="s">
        <v>9</v>
      </c>
      <c r="K34" s="3" t="s">
        <v>8</v>
      </c>
      <c r="L34" s="3" t="s">
        <v>9</v>
      </c>
      <c r="M34" s="56"/>
      <c r="N34" s="56"/>
      <c r="O34" s="56"/>
      <c r="P34" s="56"/>
    </row>
    <row r="35" spans="1:17" ht="18.75" x14ac:dyDescent="0.3">
      <c r="A35" s="4" t="s">
        <v>10</v>
      </c>
      <c r="B35" s="5">
        <v>56</v>
      </c>
      <c r="C35" s="6">
        <f>E35+G35+I35+K35</f>
        <v>5</v>
      </c>
      <c r="D35" s="7">
        <f t="shared" ref="D35:D41" si="18">C35/B35</f>
        <v>8.9285714285714288E-2</v>
      </c>
      <c r="E35" s="6">
        <v>2</v>
      </c>
      <c r="F35" s="8">
        <f t="shared" ref="F35:F41" si="19">E35/$C35</f>
        <v>0.4</v>
      </c>
      <c r="G35" s="6">
        <v>3</v>
      </c>
      <c r="H35" s="9">
        <f t="shared" ref="H35:H42" si="20">G35/$C35</f>
        <v>0.6</v>
      </c>
      <c r="I35" s="6">
        <v>0</v>
      </c>
      <c r="J35" s="9">
        <f t="shared" ref="J35:J42" si="21">I35/$C35</f>
        <v>0</v>
      </c>
      <c r="K35" s="6">
        <v>0</v>
      </c>
      <c r="L35" s="9">
        <f t="shared" ref="L35:L42" si="22">K35/$C35</f>
        <v>0</v>
      </c>
      <c r="M35" s="10">
        <f t="shared" ref="M35:M42" si="23" xml:space="preserve"> (E35*5+G35*4+I35*3+K35*2)/C35</f>
        <v>4.4000000000000004</v>
      </c>
      <c r="N35" s="10">
        <v>35</v>
      </c>
      <c r="O35" s="11">
        <f t="shared" ref="O35:O41" si="24">(C35-K35)/C35</f>
        <v>1</v>
      </c>
      <c r="P35" s="11">
        <f t="shared" ref="P35:P42" si="25">(E35+G35)/C35</f>
        <v>1</v>
      </c>
    </row>
    <row r="36" spans="1:17" ht="18.75" x14ac:dyDescent="0.3">
      <c r="A36" s="4" t="s">
        <v>11</v>
      </c>
      <c r="B36" s="4">
        <v>65</v>
      </c>
      <c r="C36" s="6">
        <f t="shared" ref="C36:C41" si="26">E36+G36+I36+K36</f>
        <v>8</v>
      </c>
      <c r="D36" s="7">
        <f t="shared" si="18"/>
        <v>0.12307692307692308</v>
      </c>
      <c r="E36" s="6">
        <v>1</v>
      </c>
      <c r="F36" s="8">
        <f t="shared" si="19"/>
        <v>0.125</v>
      </c>
      <c r="G36" s="6">
        <v>6</v>
      </c>
      <c r="H36" s="9">
        <f t="shared" si="20"/>
        <v>0.75</v>
      </c>
      <c r="I36" s="6">
        <v>1</v>
      </c>
      <c r="J36" s="9">
        <f t="shared" si="21"/>
        <v>0.125</v>
      </c>
      <c r="K36" s="6">
        <v>0</v>
      </c>
      <c r="L36" s="9">
        <f t="shared" si="22"/>
        <v>0</v>
      </c>
      <c r="M36" s="10">
        <f t="shared" si="23"/>
        <v>4</v>
      </c>
      <c r="N36" s="10">
        <v>32</v>
      </c>
      <c r="O36" s="11">
        <f t="shared" si="24"/>
        <v>1</v>
      </c>
      <c r="P36" s="11">
        <f t="shared" si="25"/>
        <v>0.875</v>
      </c>
    </row>
    <row r="37" spans="1:17" ht="18.75" x14ac:dyDescent="0.3">
      <c r="A37" s="4" t="s">
        <v>15</v>
      </c>
      <c r="B37" s="26">
        <v>42</v>
      </c>
      <c r="C37" s="6">
        <f t="shared" si="26"/>
        <v>17</v>
      </c>
      <c r="D37" s="23">
        <f t="shared" si="18"/>
        <v>0.40476190476190477</v>
      </c>
      <c r="E37" s="22">
        <v>0</v>
      </c>
      <c r="F37" s="8">
        <f t="shared" si="19"/>
        <v>0</v>
      </c>
      <c r="G37" s="22">
        <v>7</v>
      </c>
      <c r="H37" s="9">
        <f t="shared" si="20"/>
        <v>0.41176470588235292</v>
      </c>
      <c r="I37" s="22">
        <v>9</v>
      </c>
      <c r="J37" s="9">
        <f t="shared" si="21"/>
        <v>0.52941176470588236</v>
      </c>
      <c r="K37" s="22">
        <v>1</v>
      </c>
      <c r="L37" s="9">
        <f t="shared" si="22"/>
        <v>5.8823529411764705E-2</v>
      </c>
      <c r="M37" s="10">
        <f t="shared" si="23"/>
        <v>3.3529411764705883</v>
      </c>
      <c r="N37" s="24">
        <v>22</v>
      </c>
      <c r="O37" s="11">
        <f t="shared" si="24"/>
        <v>0.94117647058823528</v>
      </c>
      <c r="P37" s="11">
        <f t="shared" si="25"/>
        <v>0.41176470588235292</v>
      </c>
      <c r="Q37" t="s">
        <v>67</v>
      </c>
    </row>
    <row r="38" spans="1:17" ht="18.75" x14ac:dyDescent="0.3">
      <c r="A38" s="4" t="s">
        <v>16</v>
      </c>
      <c r="B38" s="25">
        <v>91</v>
      </c>
      <c r="C38" s="6">
        <f t="shared" si="26"/>
        <v>22</v>
      </c>
      <c r="D38" s="23">
        <f t="shared" si="18"/>
        <v>0.24175824175824176</v>
      </c>
      <c r="E38" s="22">
        <v>1</v>
      </c>
      <c r="F38" s="8">
        <f t="shared" si="19"/>
        <v>4.5454545454545456E-2</v>
      </c>
      <c r="G38" s="22">
        <v>8</v>
      </c>
      <c r="H38" s="9">
        <f t="shared" si="20"/>
        <v>0.36363636363636365</v>
      </c>
      <c r="I38" s="22">
        <v>12</v>
      </c>
      <c r="J38" s="9">
        <f t="shared" si="21"/>
        <v>0.54545454545454541</v>
      </c>
      <c r="K38" s="22">
        <v>1</v>
      </c>
      <c r="L38" s="9">
        <f t="shared" si="22"/>
        <v>4.5454545454545456E-2</v>
      </c>
      <c r="M38" s="10">
        <f t="shared" si="23"/>
        <v>3.4090909090909092</v>
      </c>
      <c r="N38" s="24">
        <v>24</v>
      </c>
      <c r="O38" s="11">
        <f t="shared" si="24"/>
        <v>0.95454545454545459</v>
      </c>
      <c r="P38" s="11">
        <f t="shared" si="25"/>
        <v>0.40909090909090912</v>
      </c>
      <c r="Q38" t="s">
        <v>62</v>
      </c>
    </row>
    <row r="39" spans="1:17" ht="18.75" x14ac:dyDescent="0.3">
      <c r="A39" s="4" t="s">
        <v>12</v>
      </c>
      <c r="B39" s="25">
        <v>44</v>
      </c>
      <c r="C39" s="6">
        <f t="shared" si="26"/>
        <v>8</v>
      </c>
      <c r="D39" s="23">
        <f t="shared" si="18"/>
        <v>0.18181818181818182</v>
      </c>
      <c r="E39" s="22">
        <v>0</v>
      </c>
      <c r="F39" s="8">
        <f t="shared" si="19"/>
        <v>0</v>
      </c>
      <c r="G39" s="22">
        <v>2</v>
      </c>
      <c r="H39" s="9">
        <f t="shared" si="20"/>
        <v>0.25</v>
      </c>
      <c r="I39" s="22">
        <v>6</v>
      </c>
      <c r="J39" s="9">
        <f t="shared" si="21"/>
        <v>0.75</v>
      </c>
      <c r="K39" s="22">
        <v>0</v>
      </c>
      <c r="L39" s="9">
        <f t="shared" si="22"/>
        <v>0</v>
      </c>
      <c r="M39" s="10">
        <f t="shared" si="23"/>
        <v>3.25</v>
      </c>
      <c r="N39" s="24">
        <v>21</v>
      </c>
      <c r="O39" s="11">
        <f t="shared" si="24"/>
        <v>1</v>
      </c>
      <c r="P39" s="11">
        <f t="shared" si="25"/>
        <v>0.25</v>
      </c>
    </row>
    <row r="40" spans="1:17" ht="18.75" x14ac:dyDescent="0.3">
      <c r="A40" s="4" t="s">
        <v>17</v>
      </c>
      <c r="B40" s="25">
        <v>17</v>
      </c>
      <c r="C40" s="6">
        <f t="shared" si="26"/>
        <v>5</v>
      </c>
      <c r="D40" s="23">
        <f t="shared" si="18"/>
        <v>0.29411764705882354</v>
      </c>
      <c r="E40" s="22">
        <v>0</v>
      </c>
      <c r="F40" s="8">
        <f t="shared" si="19"/>
        <v>0</v>
      </c>
      <c r="G40" s="22">
        <v>1</v>
      </c>
      <c r="H40" s="9">
        <f t="shared" si="20"/>
        <v>0.2</v>
      </c>
      <c r="I40" s="22">
        <v>4</v>
      </c>
      <c r="J40" s="9">
        <f t="shared" si="21"/>
        <v>0.8</v>
      </c>
      <c r="K40" s="22">
        <v>0</v>
      </c>
      <c r="L40" s="9">
        <f t="shared" si="22"/>
        <v>0</v>
      </c>
      <c r="M40" s="10">
        <f t="shared" si="23"/>
        <v>3.2</v>
      </c>
      <c r="N40" s="24">
        <v>19</v>
      </c>
      <c r="O40" s="11">
        <f t="shared" si="24"/>
        <v>1</v>
      </c>
      <c r="P40" s="11">
        <f t="shared" si="25"/>
        <v>0.2</v>
      </c>
    </row>
    <row r="41" spans="1:17" ht="18.75" x14ac:dyDescent="0.3">
      <c r="A41" s="4" t="s">
        <v>18</v>
      </c>
      <c r="B41" s="25">
        <v>37</v>
      </c>
      <c r="C41" s="6">
        <f t="shared" si="26"/>
        <v>11</v>
      </c>
      <c r="D41" s="23">
        <f t="shared" si="18"/>
        <v>0.29729729729729731</v>
      </c>
      <c r="E41" s="25">
        <v>0</v>
      </c>
      <c r="F41" s="8">
        <f t="shared" si="19"/>
        <v>0</v>
      </c>
      <c r="G41" s="25">
        <v>2</v>
      </c>
      <c r="H41" s="9">
        <f t="shared" si="20"/>
        <v>0.18181818181818182</v>
      </c>
      <c r="I41" s="25">
        <v>8</v>
      </c>
      <c r="J41" s="9">
        <f t="shared" si="21"/>
        <v>0.72727272727272729</v>
      </c>
      <c r="K41" s="25">
        <v>1</v>
      </c>
      <c r="L41" s="9">
        <f t="shared" si="22"/>
        <v>9.0909090909090912E-2</v>
      </c>
      <c r="M41" s="10">
        <f t="shared" si="23"/>
        <v>3.0909090909090908</v>
      </c>
      <c r="N41" s="24">
        <v>21</v>
      </c>
      <c r="O41" s="11">
        <f t="shared" si="24"/>
        <v>0.90909090909090906</v>
      </c>
      <c r="P41" s="11">
        <f t="shared" si="25"/>
        <v>0.18181818181818182</v>
      </c>
      <c r="Q41" t="s">
        <v>54</v>
      </c>
    </row>
    <row r="42" spans="1:17" ht="18.75" x14ac:dyDescent="0.3">
      <c r="A42" s="12" t="s">
        <v>13</v>
      </c>
      <c r="B42" s="12">
        <f>SUM(B35:B41)</f>
        <v>352</v>
      </c>
      <c r="C42" s="13">
        <f>SUM(C35:C41)</f>
        <v>76</v>
      </c>
      <c r="D42" s="14">
        <f>C42/B42</f>
        <v>0.21590909090909091</v>
      </c>
      <c r="E42" s="13">
        <f>SUM(E35:E41)</f>
        <v>4</v>
      </c>
      <c r="F42" s="15">
        <f>E42/C42</f>
        <v>5.2631578947368418E-2</v>
      </c>
      <c r="G42" s="13">
        <f>SUM(G35:G41)</f>
        <v>29</v>
      </c>
      <c r="H42" s="15">
        <f t="shared" si="20"/>
        <v>0.38157894736842107</v>
      </c>
      <c r="I42" s="13">
        <f>SUM(I35:I41)</f>
        <v>40</v>
      </c>
      <c r="J42" s="15">
        <f t="shared" si="21"/>
        <v>0.52631578947368418</v>
      </c>
      <c r="K42" s="13">
        <f>SUM(K35:K41)</f>
        <v>3</v>
      </c>
      <c r="L42" s="15">
        <f t="shared" si="22"/>
        <v>3.9473684210526314E-2</v>
      </c>
      <c r="M42" s="16">
        <f t="shared" si="23"/>
        <v>3.4473684210526314</v>
      </c>
      <c r="N42" s="16">
        <f>AVERAGE(N35:N41)</f>
        <v>24.857142857142858</v>
      </c>
      <c r="O42" s="14">
        <f>(C42-K42)/C42</f>
        <v>0.96052631578947367</v>
      </c>
      <c r="P42" s="14">
        <f t="shared" si="25"/>
        <v>0.43421052631578949</v>
      </c>
    </row>
    <row r="43" spans="1:17" ht="18.75" x14ac:dyDescent="0.3">
      <c r="A43" s="17" t="s">
        <v>14</v>
      </c>
      <c r="B43" s="17"/>
      <c r="C43" s="18"/>
      <c r="D43" s="19"/>
      <c r="E43" s="18"/>
      <c r="F43" s="20"/>
      <c r="G43" s="18"/>
      <c r="H43" s="20"/>
      <c r="I43" s="18"/>
      <c r="J43" s="20"/>
      <c r="K43" s="18"/>
      <c r="L43" s="20"/>
      <c r="M43" s="21"/>
      <c r="N43" s="21"/>
      <c r="O43" s="19"/>
      <c r="P43" s="19"/>
    </row>
  </sheetData>
  <mergeCells count="36">
    <mergeCell ref="O33:O34"/>
    <mergeCell ref="P33:P34"/>
    <mergeCell ref="G33:H33"/>
    <mergeCell ref="I33:J33"/>
    <mergeCell ref="K33:L33"/>
    <mergeCell ref="M33:M34"/>
    <mergeCell ref="N33:N34"/>
    <mergeCell ref="A31:C31"/>
    <mergeCell ref="A33:A34"/>
    <mergeCell ref="B33:B34"/>
    <mergeCell ref="C33:D33"/>
    <mergeCell ref="E33:F33"/>
    <mergeCell ref="P3:P4"/>
    <mergeCell ref="A1:C1"/>
    <mergeCell ref="A3:A4"/>
    <mergeCell ref="B3:B4"/>
    <mergeCell ref="C3:D3"/>
    <mergeCell ref="E3:F3"/>
    <mergeCell ref="G3:H3"/>
    <mergeCell ref="I3:J3"/>
    <mergeCell ref="K3:L3"/>
    <mergeCell ref="M3:M4"/>
    <mergeCell ref="N3:N4"/>
    <mergeCell ref="O3:O4"/>
    <mergeCell ref="A16:C16"/>
    <mergeCell ref="A18:A19"/>
    <mergeCell ref="B18:B19"/>
    <mergeCell ref="C18:D18"/>
    <mergeCell ref="E18:F18"/>
    <mergeCell ref="O18:O19"/>
    <mergeCell ref="P18:P19"/>
    <mergeCell ref="G18:H18"/>
    <mergeCell ref="I18:J18"/>
    <mergeCell ref="K18:L18"/>
    <mergeCell ref="M18:M19"/>
    <mergeCell ref="N18:N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английский</vt:lpstr>
      <vt:lpstr>русский язык</vt:lpstr>
      <vt:lpstr>обществознание</vt:lpstr>
      <vt:lpstr>химия</vt:lpstr>
      <vt:lpstr>информатика</vt:lpstr>
      <vt:lpstr>география</vt:lpstr>
      <vt:lpstr>математика</vt:lpstr>
      <vt:lpstr>физика</vt:lpstr>
      <vt:lpstr>биология</vt:lpstr>
      <vt:lpstr>история</vt:lpstr>
      <vt:lpstr>литература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Asya</cp:lastModifiedBy>
  <dcterms:created xsi:type="dcterms:W3CDTF">2018-06-06T07:54:01Z</dcterms:created>
  <dcterms:modified xsi:type="dcterms:W3CDTF">2019-07-03T03:18:59Z</dcterms:modified>
</cp:coreProperties>
</file>