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7-18\ГИА\9\Статистика\"/>
    </mc:Choice>
  </mc:AlternateContent>
  <bookViews>
    <workbookView xWindow="0" yWindow="0" windowWidth="21600" windowHeight="9720" tabRatio="700" firstSheet="2" activeTab="10"/>
  </bookViews>
  <sheets>
    <sheet name="английский" sheetId="1" r:id="rId1"/>
    <sheet name="русский язык" sheetId="3" r:id="rId2"/>
    <sheet name="информатика" sheetId="2" r:id="rId3"/>
    <sheet name="биология" sheetId="4" r:id="rId4"/>
    <sheet name="обществознание" sheetId="5" r:id="rId5"/>
    <sheet name="литература" sheetId="6" r:id="rId6"/>
    <sheet name="физика" sheetId="7" r:id="rId7"/>
    <sheet name="математика" sheetId="8" r:id="rId8"/>
    <sheet name="химия" sheetId="9" r:id="rId9"/>
    <sheet name="история" sheetId="10" r:id="rId10"/>
    <sheet name="география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1" l="1"/>
  <c r="C27" i="11"/>
  <c r="C41" i="10"/>
  <c r="C27" i="10"/>
  <c r="C41" i="7"/>
  <c r="C27" i="7"/>
  <c r="C41" i="9"/>
  <c r="C27" i="9"/>
  <c r="P41" i="10" l="1"/>
  <c r="O41" i="10"/>
  <c r="M41" i="10"/>
  <c r="L41" i="10"/>
  <c r="J41" i="10"/>
  <c r="H41" i="10"/>
  <c r="F41" i="10"/>
  <c r="D41" i="10"/>
  <c r="N40" i="10"/>
  <c r="K40" i="10"/>
  <c r="I40" i="10"/>
  <c r="G40" i="10"/>
  <c r="E40" i="10"/>
  <c r="B40" i="10"/>
  <c r="C39" i="10"/>
  <c r="P39" i="10" s="1"/>
  <c r="C38" i="10"/>
  <c r="O38" i="10" s="1"/>
  <c r="O37" i="10"/>
  <c r="L37" i="10"/>
  <c r="H37" i="10"/>
  <c r="D37" i="10"/>
  <c r="C37" i="10"/>
  <c r="P37" i="10" s="1"/>
  <c r="C36" i="10"/>
  <c r="O36" i="10" s="1"/>
  <c r="O33" i="10"/>
  <c r="L33" i="10"/>
  <c r="H33" i="10"/>
  <c r="D33" i="10"/>
  <c r="C33" i="10"/>
  <c r="E40" i="7"/>
  <c r="H39" i="10" l="1"/>
  <c r="O39" i="10"/>
  <c r="D39" i="10"/>
  <c r="L39" i="10"/>
  <c r="C40" i="10"/>
  <c r="O40" i="10" s="1"/>
  <c r="F36" i="10"/>
  <c r="J36" i="10"/>
  <c r="M36" i="10"/>
  <c r="P36" i="10"/>
  <c r="F38" i="10"/>
  <c r="J38" i="10"/>
  <c r="M38" i="10"/>
  <c r="P38" i="10"/>
  <c r="F33" i="10"/>
  <c r="J33" i="10"/>
  <c r="M33" i="10"/>
  <c r="P33" i="10"/>
  <c r="D36" i="10"/>
  <c r="H36" i="10"/>
  <c r="L36" i="10"/>
  <c r="F37" i="10"/>
  <c r="J37" i="10"/>
  <c r="M37" i="10"/>
  <c r="D38" i="10"/>
  <c r="H38" i="10"/>
  <c r="L38" i="10"/>
  <c r="F39" i="10"/>
  <c r="J39" i="10"/>
  <c r="M39" i="10"/>
  <c r="D40" i="10" l="1"/>
  <c r="J40" i="10"/>
  <c r="M40" i="10"/>
  <c r="F40" i="10"/>
  <c r="P40" i="10"/>
  <c r="H40" i="10"/>
  <c r="L40" i="10"/>
  <c r="D41" i="9" l="1"/>
  <c r="P41" i="11"/>
  <c r="O41" i="11"/>
  <c r="M41" i="11"/>
  <c r="L41" i="11"/>
  <c r="J41" i="11"/>
  <c r="H41" i="11"/>
  <c r="F41" i="11"/>
  <c r="D41" i="11"/>
  <c r="N40" i="11"/>
  <c r="K40" i="11"/>
  <c r="I40" i="11"/>
  <c r="G40" i="11"/>
  <c r="E40" i="11"/>
  <c r="B40" i="11"/>
  <c r="C39" i="11"/>
  <c r="O39" i="11" s="1"/>
  <c r="C37" i="11"/>
  <c r="P37" i="11" s="1"/>
  <c r="C36" i="11"/>
  <c r="O36" i="11" s="1"/>
  <c r="C35" i="11"/>
  <c r="P35" i="11" s="1"/>
  <c r="C34" i="11"/>
  <c r="O34" i="11" s="1"/>
  <c r="C33" i="11"/>
  <c r="P33" i="11" s="1"/>
  <c r="H37" i="11" l="1"/>
  <c r="O37" i="11"/>
  <c r="D37" i="11"/>
  <c r="L37" i="11"/>
  <c r="H35" i="11"/>
  <c r="O35" i="11"/>
  <c r="D35" i="11"/>
  <c r="L35" i="11"/>
  <c r="O33" i="11"/>
  <c r="D33" i="11"/>
  <c r="L33" i="11"/>
  <c r="H33" i="11"/>
  <c r="F34" i="11"/>
  <c r="J34" i="11"/>
  <c r="M34" i="11"/>
  <c r="P34" i="11"/>
  <c r="F36" i="11"/>
  <c r="J36" i="11"/>
  <c r="M36" i="11"/>
  <c r="P36" i="11"/>
  <c r="F39" i="11"/>
  <c r="J39" i="11"/>
  <c r="M39" i="11"/>
  <c r="P39" i="11"/>
  <c r="C40" i="11"/>
  <c r="J40" i="11" s="1"/>
  <c r="F33" i="11"/>
  <c r="J33" i="11"/>
  <c r="M33" i="11"/>
  <c r="D34" i="11"/>
  <c r="H34" i="11"/>
  <c r="L34" i="11"/>
  <c r="F35" i="11"/>
  <c r="J35" i="11"/>
  <c r="M35" i="11"/>
  <c r="D36" i="11"/>
  <c r="H36" i="11"/>
  <c r="L36" i="11"/>
  <c r="F37" i="11"/>
  <c r="J37" i="11"/>
  <c r="M37" i="11"/>
  <c r="D39" i="11"/>
  <c r="H39" i="11"/>
  <c r="L39" i="11"/>
  <c r="P27" i="11"/>
  <c r="O27" i="11"/>
  <c r="M27" i="11"/>
  <c r="L27" i="11"/>
  <c r="J27" i="11"/>
  <c r="H27" i="11"/>
  <c r="F27" i="11"/>
  <c r="D27" i="11"/>
  <c r="N26" i="11"/>
  <c r="K26" i="11"/>
  <c r="I26" i="11"/>
  <c r="G26" i="11"/>
  <c r="E26" i="11"/>
  <c r="B26" i="11"/>
  <c r="C23" i="11"/>
  <c r="O23" i="11" s="1"/>
  <c r="C22" i="11"/>
  <c r="P22" i="11" s="1"/>
  <c r="C21" i="11"/>
  <c r="O21" i="11" s="1"/>
  <c r="C20" i="11"/>
  <c r="P20" i="11" s="1"/>
  <c r="C19" i="11"/>
  <c r="P27" i="10"/>
  <c r="O27" i="10"/>
  <c r="M27" i="10"/>
  <c r="L27" i="10"/>
  <c r="J27" i="10"/>
  <c r="H27" i="10"/>
  <c r="F27" i="10"/>
  <c r="D27" i="10"/>
  <c r="N26" i="10"/>
  <c r="K26" i="10"/>
  <c r="B26" i="10"/>
  <c r="C25" i="10"/>
  <c r="P25" i="10" s="1"/>
  <c r="C22" i="10"/>
  <c r="O22" i="10" s="1"/>
  <c r="P41" i="9"/>
  <c r="O41" i="9"/>
  <c r="M41" i="9"/>
  <c r="L41" i="9"/>
  <c r="J41" i="9"/>
  <c r="H41" i="9"/>
  <c r="F41" i="9"/>
  <c r="N40" i="9"/>
  <c r="K40" i="9"/>
  <c r="I40" i="9"/>
  <c r="G40" i="9"/>
  <c r="E40" i="9"/>
  <c r="B40" i="9"/>
  <c r="C39" i="9"/>
  <c r="O39" i="9" s="1"/>
  <c r="C37" i="9"/>
  <c r="P37" i="9" s="1"/>
  <c r="C36" i="9"/>
  <c r="O36" i="9" s="1"/>
  <c r="D35" i="9"/>
  <c r="C35" i="9"/>
  <c r="P35" i="9" s="1"/>
  <c r="C34" i="9"/>
  <c r="O34" i="9" s="1"/>
  <c r="C33" i="9"/>
  <c r="P33" i="9" s="1"/>
  <c r="P27" i="9"/>
  <c r="O27" i="9"/>
  <c r="M27" i="9"/>
  <c r="L27" i="9"/>
  <c r="J27" i="9"/>
  <c r="H27" i="9"/>
  <c r="F27" i="9"/>
  <c r="D27" i="9"/>
  <c r="N26" i="9"/>
  <c r="K26" i="9"/>
  <c r="I26" i="9"/>
  <c r="G26" i="9"/>
  <c r="E26" i="9"/>
  <c r="B26" i="9"/>
  <c r="C22" i="9"/>
  <c r="P22" i="9" s="1"/>
  <c r="C19" i="9"/>
  <c r="P41" i="7"/>
  <c r="O41" i="7"/>
  <c r="M41" i="7"/>
  <c r="L41" i="7"/>
  <c r="J41" i="7"/>
  <c r="H41" i="7"/>
  <c r="F41" i="7"/>
  <c r="D41" i="7"/>
  <c r="N40" i="7"/>
  <c r="K40" i="7"/>
  <c r="I40" i="7"/>
  <c r="G40" i="7"/>
  <c r="B40" i="7"/>
  <c r="C39" i="7"/>
  <c r="P39" i="7" s="1"/>
  <c r="C38" i="7"/>
  <c r="P38" i="7" s="1"/>
  <c r="C37" i="7"/>
  <c r="O37" i="7" s="1"/>
  <c r="C36" i="7"/>
  <c r="P36" i="7" s="1"/>
  <c r="C35" i="7"/>
  <c r="O35" i="7" s="1"/>
  <c r="C34" i="7"/>
  <c r="P34" i="7" s="1"/>
  <c r="C33" i="7"/>
  <c r="F40" i="11" l="1"/>
  <c r="M40" i="11"/>
  <c r="L40" i="11"/>
  <c r="D33" i="9"/>
  <c r="D37" i="9"/>
  <c r="H34" i="7"/>
  <c r="O34" i="7"/>
  <c r="H36" i="7"/>
  <c r="O36" i="7"/>
  <c r="L38" i="7"/>
  <c r="C40" i="7"/>
  <c r="M40" i="7" s="1"/>
  <c r="D34" i="7"/>
  <c r="L34" i="7"/>
  <c r="D36" i="7"/>
  <c r="L36" i="7"/>
  <c r="D38" i="7"/>
  <c r="O38" i="7"/>
  <c r="D40" i="11"/>
  <c r="O40" i="11"/>
  <c r="H40" i="11"/>
  <c r="P40" i="11"/>
  <c r="H20" i="11"/>
  <c r="O20" i="11"/>
  <c r="H22" i="11"/>
  <c r="O22" i="11"/>
  <c r="C26" i="11"/>
  <c r="M26" i="11" s="1"/>
  <c r="D20" i="11"/>
  <c r="L20" i="11"/>
  <c r="D22" i="11"/>
  <c r="L22" i="11"/>
  <c r="F19" i="11"/>
  <c r="J19" i="11"/>
  <c r="M19" i="11"/>
  <c r="P19" i="11"/>
  <c r="F21" i="11"/>
  <c r="J21" i="11"/>
  <c r="M21" i="11"/>
  <c r="P21" i="11"/>
  <c r="F23" i="11"/>
  <c r="J23" i="11"/>
  <c r="M23" i="11"/>
  <c r="P23" i="11"/>
  <c r="D19" i="11"/>
  <c r="H19" i="11"/>
  <c r="L19" i="11"/>
  <c r="O19" i="11"/>
  <c r="F20" i="11"/>
  <c r="J20" i="11"/>
  <c r="M20" i="11"/>
  <c r="D21" i="11"/>
  <c r="H21" i="11"/>
  <c r="L21" i="11"/>
  <c r="F22" i="11"/>
  <c r="J22" i="11"/>
  <c r="M22" i="11"/>
  <c r="D23" i="11"/>
  <c r="H23" i="11"/>
  <c r="L23" i="11"/>
  <c r="L25" i="10"/>
  <c r="D25" i="10"/>
  <c r="C26" i="10"/>
  <c r="O26" i="10" s="1"/>
  <c r="H25" i="10"/>
  <c r="O25" i="10"/>
  <c r="F22" i="10"/>
  <c r="J22" i="10"/>
  <c r="M22" i="10"/>
  <c r="P22" i="10"/>
  <c r="D22" i="10"/>
  <c r="H22" i="10"/>
  <c r="L22" i="10"/>
  <c r="F25" i="10"/>
  <c r="J25" i="10"/>
  <c r="M25" i="10"/>
  <c r="L33" i="9"/>
  <c r="L35" i="9"/>
  <c r="L37" i="9"/>
  <c r="H33" i="9"/>
  <c r="O33" i="9"/>
  <c r="H35" i="9"/>
  <c r="O35" i="9"/>
  <c r="H37" i="9"/>
  <c r="O37" i="9"/>
  <c r="F34" i="9"/>
  <c r="J34" i="9"/>
  <c r="M34" i="9"/>
  <c r="P34" i="9"/>
  <c r="F36" i="9"/>
  <c r="J36" i="9"/>
  <c r="M36" i="9"/>
  <c r="P36" i="9"/>
  <c r="F39" i="9"/>
  <c r="J39" i="9"/>
  <c r="M39" i="9"/>
  <c r="P39" i="9"/>
  <c r="C40" i="9"/>
  <c r="L40" i="9" s="1"/>
  <c r="F33" i="9"/>
  <c r="J33" i="9"/>
  <c r="M33" i="9"/>
  <c r="D34" i="9"/>
  <c r="H34" i="9"/>
  <c r="L34" i="9"/>
  <c r="F35" i="9"/>
  <c r="J35" i="9"/>
  <c r="M35" i="9"/>
  <c r="D36" i="9"/>
  <c r="H36" i="9"/>
  <c r="L36" i="9"/>
  <c r="F37" i="9"/>
  <c r="J37" i="9"/>
  <c r="M37" i="9"/>
  <c r="D39" i="9"/>
  <c r="H39" i="9"/>
  <c r="L39" i="9"/>
  <c r="H22" i="9"/>
  <c r="O22" i="9"/>
  <c r="C26" i="9"/>
  <c r="O26" i="9" s="1"/>
  <c r="D22" i="9"/>
  <c r="L22" i="9"/>
  <c r="F19" i="9"/>
  <c r="J19" i="9"/>
  <c r="M19" i="9"/>
  <c r="P19" i="9"/>
  <c r="D19" i="9"/>
  <c r="H19" i="9"/>
  <c r="L19" i="9"/>
  <c r="O19" i="9"/>
  <c r="F22" i="9"/>
  <c r="J22" i="9"/>
  <c r="M22" i="9"/>
  <c r="O40" i="7"/>
  <c r="F33" i="7"/>
  <c r="J33" i="7"/>
  <c r="M33" i="7"/>
  <c r="P33" i="7"/>
  <c r="F35" i="7"/>
  <c r="J35" i="7"/>
  <c r="M35" i="7"/>
  <c r="P35" i="7"/>
  <c r="F37" i="7"/>
  <c r="J37" i="7"/>
  <c r="M37" i="7"/>
  <c r="P37" i="7"/>
  <c r="H39" i="7"/>
  <c r="L39" i="7"/>
  <c r="O39" i="7"/>
  <c r="D33" i="7"/>
  <c r="H33" i="7"/>
  <c r="L33" i="7"/>
  <c r="O33" i="7"/>
  <c r="F34" i="7"/>
  <c r="J34" i="7"/>
  <c r="M34" i="7"/>
  <c r="D35" i="7"/>
  <c r="H35" i="7"/>
  <c r="L35" i="7"/>
  <c r="F36" i="7"/>
  <c r="J36" i="7"/>
  <c r="M36" i="7"/>
  <c r="D37" i="7"/>
  <c r="H37" i="7"/>
  <c r="L37" i="7"/>
  <c r="J38" i="7"/>
  <c r="M38" i="7"/>
  <c r="D39" i="7"/>
  <c r="J39" i="7"/>
  <c r="M39" i="7"/>
  <c r="F40" i="9" l="1"/>
  <c r="H40" i="7"/>
  <c r="D40" i="7"/>
  <c r="L40" i="7"/>
  <c r="M40" i="9"/>
  <c r="J40" i="9"/>
  <c r="F40" i="7"/>
  <c r="J40" i="7"/>
  <c r="P40" i="7"/>
  <c r="J26" i="11"/>
  <c r="F26" i="11"/>
  <c r="P26" i="11"/>
  <c r="D26" i="11"/>
  <c r="H26" i="11"/>
  <c r="L26" i="11"/>
  <c r="O26" i="11"/>
  <c r="M26" i="10"/>
  <c r="J26" i="10"/>
  <c r="F26" i="10"/>
  <c r="P26" i="10"/>
  <c r="D26" i="10"/>
  <c r="H26" i="10"/>
  <c r="L26" i="10"/>
  <c r="D40" i="9"/>
  <c r="O40" i="9"/>
  <c r="P40" i="9"/>
  <c r="H40" i="9"/>
  <c r="M26" i="9"/>
  <c r="J26" i="9"/>
  <c r="F26" i="9"/>
  <c r="P26" i="9"/>
  <c r="D26" i="9"/>
  <c r="H26" i="9"/>
  <c r="L26" i="9"/>
  <c r="F20" i="7" l="1"/>
  <c r="P27" i="7"/>
  <c r="O27" i="7"/>
  <c r="M27" i="7"/>
  <c r="L27" i="7"/>
  <c r="J27" i="7"/>
  <c r="H27" i="7"/>
  <c r="F27" i="7"/>
  <c r="D27" i="7"/>
  <c r="N26" i="7"/>
  <c r="K26" i="7"/>
  <c r="I26" i="7"/>
  <c r="G26" i="7"/>
  <c r="E26" i="7"/>
  <c r="B26" i="7"/>
  <c r="C25" i="7"/>
  <c r="P25" i="7" s="1"/>
  <c r="C24" i="7"/>
  <c r="P24" i="7" s="1"/>
  <c r="C23" i="7"/>
  <c r="O23" i="7" s="1"/>
  <c r="C22" i="7"/>
  <c r="P22" i="7" s="1"/>
  <c r="C20" i="7"/>
  <c r="P20" i="7" s="1"/>
  <c r="H20" i="7" l="1"/>
  <c r="O20" i="7"/>
  <c r="H22" i="7"/>
  <c r="O22" i="7"/>
  <c r="L24" i="7"/>
  <c r="C26" i="7"/>
  <c r="O26" i="7" s="1"/>
  <c r="D20" i="7"/>
  <c r="L20" i="7"/>
  <c r="D22" i="7"/>
  <c r="L22" i="7"/>
  <c r="D24" i="7"/>
  <c r="O24" i="7"/>
  <c r="F23" i="7"/>
  <c r="J23" i="7"/>
  <c r="M23" i="7"/>
  <c r="P23" i="7"/>
  <c r="H25" i="7"/>
  <c r="L25" i="7"/>
  <c r="O25" i="7"/>
  <c r="J20" i="7"/>
  <c r="M20" i="7"/>
  <c r="F22" i="7"/>
  <c r="J22" i="7"/>
  <c r="M22" i="7"/>
  <c r="D23" i="7"/>
  <c r="H23" i="7"/>
  <c r="L23" i="7"/>
  <c r="J24" i="7"/>
  <c r="M24" i="7"/>
  <c r="D25" i="7"/>
  <c r="J25" i="7"/>
  <c r="M25" i="7"/>
  <c r="O28" i="4"/>
  <c r="L28" i="4"/>
  <c r="H28" i="4"/>
  <c r="D28" i="4"/>
  <c r="C28" i="4"/>
  <c r="P28" i="4" s="1"/>
  <c r="C44" i="4"/>
  <c r="C44" i="8"/>
  <c r="C29" i="8"/>
  <c r="C74" i="2"/>
  <c r="C58" i="2"/>
  <c r="C44" i="6"/>
  <c r="G43" i="6"/>
  <c r="C28" i="6"/>
  <c r="M28" i="6" s="1"/>
  <c r="M58" i="2"/>
  <c r="M43" i="2"/>
  <c r="M44" i="1"/>
  <c r="M28" i="1"/>
  <c r="M56" i="5"/>
  <c r="M72" i="5"/>
  <c r="C56" i="5"/>
  <c r="C44" i="1"/>
  <c r="C28" i="1"/>
  <c r="M26" i="7" l="1"/>
  <c r="J26" i="7"/>
  <c r="F26" i="7"/>
  <c r="P26" i="7"/>
  <c r="D26" i="7"/>
  <c r="H26" i="7"/>
  <c r="L26" i="7"/>
  <c r="F28" i="4"/>
  <c r="J28" i="4"/>
  <c r="M28" i="4"/>
  <c r="C65" i="5"/>
  <c r="O65" i="5" s="1"/>
  <c r="C66" i="5"/>
  <c r="C67" i="5"/>
  <c r="O67" i="5" s="1"/>
  <c r="C68" i="5"/>
  <c r="C69" i="5"/>
  <c r="O69" i="5" s="1"/>
  <c r="C70" i="5"/>
  <c r="O70" i="5" s="1"/>
  <c r="C64" i="5"/>
  <c r="P64" i="5" s="1"/>
  <c r="C6" i="5"/>
  <c r="C7" i="5"/>
  <c r="C8" i="5"/>
  <c r="C9" i="5"/>
  <c r="C10" i="5"/>
  <c r="C11" i="5"/>
  <c r="C5" i="5"/>
  <c r="C21" i="5"/>
  <c r="C22" i="5"/>
  <c r="C23" i="5"/>
  <c r="C24" i="5"/>
  <c r="C25" i="5"/>
  <c r="C26" i="5"/>
  <c r="C35" i="5"/>
  <c r="C36" i="5"/>
  <c r="C37" i="5"/>
  <c r="C38" i="5"/>
  <c r="C39" i="5"/>
  <c r="C40" i="5"/>
  <c r="C34" i="5"/>
  <c r="C49" i="5"/>
  <c r="O49" i="5" s="1"/>
  <c r="C50" i="5"/>
  <c r="O50" i="5" s="1"/>
  <c r="C51" i="5"/>
  <c r="O51" i="5" s="1"/>
  <c r="C52" i="5"/>
  <c r="O52" i="5" s="1"/>
  <c r="C53" i="5"/>
  <c r="O53" i="5" s="1"/>
  <c r="C54" i="5"/>
  <c r="O54" i="5" s="1"/>
  <c r="C48" i="5"/>
  <c r="L48" i="5" s="1"/>
  <c r="O72" i="5"/>
  <c r="L72" i="5"/>
  <c r="H72" i="5"/>
  <c r="P72" i="5"/>
  <c r="D72" i="5"/>
  <c r="N71" i="5"/>
  <c r="K71" i="5"/>
  <c r="I71" i="5"/>
  <c r="G71" i="5"/>
  <c r="E71" i="5"/>
  <c r="B71" i="5"/>
  <c r="P70" i="5"/>
  <c r="M70" i="5"/>
  <c r="L70" i="5"/>
  <c r="J70" i="5"/>
  <c r="H70" i="5"/>
  <c r="F70" i="5"/>
  <c r="D70" i="5"/>
  <c r="F69" i="5"/>
  <c r="O68" i="5"/>
  <c r="H68" i="5"/>
  <c r="P66" i="5"/>
  <c r="O66" i="5"/>
  <c r="M66" i="5"/>
  <c r="L66" i="5"/>
  <c r="J66" i="5"/>
  <c r="H66" i="5"/>
  <c r="F66" i="5"/>
  <c r="D66" i="5"/>
  <c r="P65" i="5"/>
  <c r="O64" i="5"/>
  <c r="L64" i="5"/>
  <c r="H64" i="5"/>
  <c r="D64" i="5"/>
  <c r="O56" i="5"/>
  <c r="N55" i="5"/>
  <c r="K55" i="5"/>
  <c r="I55" i="5"/>
  <c r="G55" i="5"/>
  <c r="E55" i="5"/>
  <c r="B55" i="5"/>
  <c r="P53" i="5"/>
  <c r="F50" i="5"/>
  <c r="P49" i="5"/>
  <c r="P44" i="6"/>
  <c r="O44" i="6"/>
  <c r="M44" i="6"/>
  <c r="L44" i="6"/>
  <c r="J44" i="6"/>
  <c r="H44" i="6"/>
  <c r="F44" i="6"/>
  <c r="D44" i="6"/>
  <c r="N43" i="6"/>
  <c r="K43" i="6"/>
  <c r="I43" i="6"/>
  <c r="E43" i="6"/>
  <c r="O41" i="6"/>
  <c r="L41" i="6"/>
  <c r="H41" i="6"/>
  <c r="D41" i="6"/>
  <c r="C41" i="6"/>
  <c r="P41" i="6" s="1"/>
  <c r="C38" i="6"/>
  <c r="O38" i="6" s="1"/>
  <c r="O37" i="6"/>
  <c r="L37" i="6"/>
  <c r="H37" i="6"/>
  <c r="D37" i="6"/>
  <c r="C37" i="6"/>
  <c r="P37" i="6" s="1"/>
  <c r="C36" i="6"/>
  <c r="C43" i="6" s="1"/>
  <c r="P28" i="6"/>
  <c r="O28" i="6"/>
  <c r="L28" i="6"/>
  <c r="J28" i="6"/>
  <c r="H28" i="6"/>
  <c r="F28" i="6"/>
  <c r="D28" i="6"/>
  <c r="N27" i="6"/>
  <c r="K27" i="6"/>
  <c r="I27" i="6"/>
  <c r="G27" i="6"/>
  <c r="E27" i="6"/>
  <c r="B27" i="6"/>
  <c r="C22" i="6"/>
  <c r="O22" i="6" s="1"/>
  <c r="C37" i="4"/>
  <c r="P37" i="4" s="1"/>
  <c r="C38" i="4"/>
  <c r="C39" i="4"/>
  <c r="P39" i="4" s="1"/>
  <c r="C40" i="4"/>
  <c r="C41" i="4"/>
  <c r="P41" i="4" s="1"/>
  <c r="C42" i="4"/>
  <c r="C36" i="4"/>
  <c r="C43" i="4" s="1"/>
  <c r="P44" i="4"/>
  <c r="O44" i="4"/>
  <c r="M44" i="4"/>
  <c r="L44" i="4"/>
  <c r="J44" i="4"/>
  <c r="H44" i="4"/>
  <c r="F44" i="4"/>
  <c r="D44" i="4"/>
  <c r="K43" i="4"/>
  <c r="I43" i="4"/>
  <c r="G43" i="4"/>
  <c r="E43" i="4"/>
  <c r="B43" i="4"/>
  <c r="P42" i="4"/>
  <c r="O42" i="4"/>
  <c r="M42" i="4"/>
  <c r="L42" i="4"/>
  <c r="J42" i="4"/>
  <c r="H42" i="4"/>
  <c r="F42" i="4"/>
  <c r="D42" i="4"/>
  <c r="O41" i="4"/>
  <c r="L41" i="4"/>
  <c r="H41" i="4"/>
  <c r="D41" i="4"/>
  <c r="P40" i="4"/>
  <c r="O40" i="4"/>
  <c r="M40" i="4"/>
  <c r="L40" i="4"/>
  <c r="J40" i="4"/>
  <c r="H40" i="4"/>
  <c r="F40" i="4"/>
  <c r="D40" i="4"/>
  <c r="O39" i="4"/>
  <c r="L39" i="4"/>
  <c r="H39" i="4"/>
  <c r="D39" i="4"/>
  <c r="P38" i="4"/>
  <c r="O38" i="4"/>
  <c r="M38" i="4"/>
  <c r="L38" i="4"/>
  <c r="J38" i="4"/>
  <c r="H38" i="4"/>
  <c r="F38" i="4"/>
  <c r="D38" i="4"/>
  <c r="O37" i="4"/>
  <c r="L37" i="4"/>
  <c r="H37" i="4"/>
  <c r="D37" i="4"/>
  <c r="O36" i="4"/>
  <c r="L36" i="4"/>
  <c r="H36" i="4"/>
  <c r="D36" i="4"/>
  <c r="C24" i="4"/>
  <c r="O24" i="4" s="1"/>
  <c r="N27" i="4"/>
  <c r="K27" i="4"/>
  <c r="I27" i="4"/>
  <c r="G27" i="4"/>
  <c r="E27" i="4"/>
  <c r="C27" i="4"/>
  <c r="L27" i="4" s="1"/>
  <c r="B27" i="4"/>
  <c r="P24" i="4"/>
  <c r="P74" i="2"/>
  <c r="O74" i="2"/>
  <c r="M74" i="2"/>
  <c r="L74" i="2"/>
  <c r="J74" i="2"/>
  <c r="H74" i="2"/>
  <c r="F74" i="2"/>
  <c r="D74" i="2"/>
  <c r="N73" i="2"/>
  <c r="K73" i="2"/>
  <c r="I73" i="2"/>
  <c r="G73" i="2"/>
  <c r="E73" i="2"/>
  <c r="B73" i="2"/>
  <c r="C72" i="2"/>
  <c r="P72" i="2" s="1"/>
  <c r="C70" i="2"/>
  <c r="O70" i="2" s="1"/>
  <c r="C69" i="2"/>
  <c r="P69" i="2" s="1"/>
  <c r="C68" i="2"/>
  <c r="O68" i="2" s="1"/>
  <c r="C67" i="2"/>
  <c r="P67" i="2" s="1"/>
  <c r="C66" i="2"/>
  <c r="P58" i="2"/>
  <c r="O58" i="2"/>
  <c r="L58" i="2"/>
  <c r="J58" i="2"/>
  <c r="H58" i="2"/>
  <c r="F58" i="2"/>
  <c r="D58" i="2"/>
  <c r="N57" i="2"/>
  <c r="K57" i="2"/>
  <c r="I57" i="2"/>
  <c r="G57" i="2"/>
  <c r="E57" i="2"/>
  <c r="B57" i="2"/>
  <c r="C56" i="2"/>
  <c r="P56" i="2" s="1"/>
  <c r="C54" i="2"/>
  <c r="O54" i="2" s="1"/>
  <c r="C52" i="2"/>
  <c r="O52" i="2" s="1"/>
  <c r="C51" i="2"/>
  <c r="P51" i="2" s="1"/>
  <c r="C36" i="1"/>
  <c r="O36" i="1" s="1"/>
  <c r="C37" i="1"/>
  <c r="C40" i="1"/>
  <c r="O40" i="1" s="1"/>
  <c r="P44" i="1"/>
  <c r="O44" i="1"/>
  <c r="L44" i="1"/>
  <c r="J44" i="1"/>
  <c r="H44" i="1"/>
  <c r="F44" i="1"/>
  <c r="D44" i="1"/>
  <c r="N43" i="1"/>
  <c r="K43" i="1"/>
  <c r="I43" i="1"/>
  <c r="G43" i="1"/>
  <c r="E43" i="1"/>
  <c r="C43" i="1"/>
  <c r="D43" i="1" s="1"/>
  <c r="B43" i="1"/>
  <c r="P40" i="1"/>
  <c r="M40" i="1"/>
  <c r="J40" i="1"/>
  <c r="F40" i="1"/>
  <c r="P37" i="1"/>
  <c r="O37" i="1"/>
  <c r="M37" i="1"/>
  <c r="L37" i="1"/>
  <c r="J37" i="1"/>
  <c r="H37" i="1"/>
  <c r="F37" i="1"/>
  <c r="D37" i="1"/>
  <c r="P36" i="1"/>
  <c r="M36" i="1"/>
  <c r="J36" i="1"/>
  <c r="F36" i="1"/>
  <c r="C24" i="1"/>
  <c r="O24" i="1" s="1"/>
  <c r="P28" i="1"/>
  <c r="O28" i="1"/>
  <c r="L28" i="1"/>
  <c r="J28" i="1"/>
  <c r="H28" i="1"/>
  <c r="F28" i="1"/>
  <c r="D28" i="1"/>
  <c r="N27" i="1"/>
  <c r="K27" i="1"/>
  <c r="I27" i="1"/>
  <c r="G27" i="1"/>
  <c r="E27" i="1"/>
  <c r="C27" i="1"/>
  <c r="O27" i="1" s="1"/>
  <c r="B27" i="1"/>
  <c r="P24" i="1"/>
  <c r="M24" i="1"/>
  <c r="J24" i="1"/>
  <c r="F24" i="1"/>
  <c r="P52" i="5" l="1"/>
  <c r="F64" i="5"/>
  <c r="J64" i="5"/>
  <c r="M64" i="5"/>
  <c r="P67" i="5"/>
  <c r="J65" i="5"/>
  <c r="M69" i="5"/>
  <c r="J69" i="5"/>
  <c r="P69" i="5"/>
  <c r="C71" i="5"/>
  <c r="D71" i="5" s="1"/>
  <c r="D68" i="5"/>
  <c r="L68" i="5"/>
  <c r="F68" i="5"/>
  <c r="J68" i="5"/>
  <c r="M68" i="5"/>
  <c r="P68" i="5"/>
  <c r="J67" i="5"/>
  <c r="F67" i="5"/>
  <c r="M67" i="5"/>
  <c r="F65" i="5"/>
  <c r="M65" i="5"/>
  <c r="D65" i="5"/>
  <c r="H65" i="5"/>
  <c r="L65" i="5"/>
  <c r="D67" i="5"/>
  <c r="H67" i="5"/>
  <c r="L67" i="5"/>
  <c r="D69" i="5"/>
  <c r="H69" i="5"/>
  <c r="L69" i="5"/>
  <c r="F54" i="5"/>
  <c r="M54" i="5"/>
  <c r="J52" i="5"/>
  <c r="P51" i="5"/>
  <c r="M50" i="5"/>
  <c r="O48" i="5"/>
  <c r="J50" i="5"/>
  <c r="P50" i="5"/>
  <c r="F52" i="5"/>
  <c r="M52" i="5"/>
  <c r="J54" i="5"/>
  <c r="P54" i="5"/>
  <c r="J49" i="5"/>
  <c r="J51" i="5"/>
  <c r="J53" i="5"/>
  <c r="H48" i="5"/>
  <c r="F49" i="5"/>
  <c r="M49" i="5"/>
  <c r="F51" i="5"/>
  <c r="M51" i="5"/>
  <c r="F53" i="5"/>
  <c r="M53" i="5"/>
  <c r="D48" i="5"/>
  <c r="D49" i="5"/>
  <c r="H49" i="5"/>
  <c r="L49" i="5"/>
  <c r="D51" i="5"/>
  <c r="H51" i="5"/>
  <c r="L51" i="5"/>
  <c r="D53" i="5"/>
  <c r="H53" i="5"/>
  <c r="L53" i="5"/>
  <c r="D50" i="5"/>
  <c r="H50" i="5"/>
  <c r="L50" i="5"/>
  <c r="D52" i="5"/>
  <c r="H52" i="5"/>
  <c r="L52" i="5"/>
  <c r="D54" i="5"/>
  <c r="H54" i="5"/>
  <c r="L54" i="5"/>
  <c r="C55" i="5"/>
  <c r="O55" i="5" s="1"/>
  <c r="F48" i="5"/>
  <c r="J48" i="5"/>
  <c r="M48" i="5"/>
  <c r="P48" i="5"/>
  <c r="F72" i="5"/>
  <c r="J72" i="5"/>
  <c r="F56" i="5"/>
  <c r="J56" i="5"/>
  <c r="P56" i="5"/>
  <c r="D56" i="5"/>
  <c r="H56" i="5"/>
  <c r="L56" i="5"/>
  <c r="C27" i="6"/>
  <c r="P27" i="6" s="1"/>
  <c r="O43" i="6"/>
  <c r="P43" i="6"/>
  <c r="L43" i="6"/>
  <c r="J43" i="6"/>
  <c r="H43" i="6"/>
  <c r="F43" i="6"/>
  <c r="D43" i="6"/>
  <c r="M43" i="6"/>
  <c r="F36" i="6"/>
  <c r="J36" i="6"/>
  <c r="M36" i="6"/>
  <c r="P36" i="6"/>
  <c r="F38" i="6"/>
  <c r="J38" i="6"/>
  <c r="M38" i="6"/>
  <c r="P38" i="6"/>
  <c r="D36" i="6"/>
  <c r="H36" i="6"/>
  <c r="L36" i="6"/>
  <c r="O36" i="6"/>
  <c r="F37" i="6"/>
  <c r="J37" i="6"/>
  <c r="M37" i="6"/>
  <c r="D38" i="6"/>
  <c r="H38" i="6"/>
  <c r="L38" i="6"/>
  <c r="F41" i="6"/>
  <c r="J41" i="6"/>
  <c r="M41" i="6"/>
  <c r="O27" i="6"/>
  <c r="H27" i="6"/>
  <c r="F22" i="6"/>
  <c r="J22" i="6"/>
  <c r="M22" i="6"/>
  <c r="P22" i="6"/>
  <c r="D22" i="6"/>
  <c r="H22" i="6"/>
  <c r="L22" i="6"/>
  <c r="F37" i="4"/>
  <c r="J37" i="4"/>
  <c r="M37" i="4"/>
  <c r="F39" i="4"/>
  <c r="J39" i="4"/>
  <c r="M39" i="4"/>
  <c r="F41" i="4"/>
  <c r="J41" i="4"/>
  <c r="M41" i="4"/>
  <c r="O43" i="4"/>
  <c r="P43" i="4"/>
  <c r="L43" i="4"/>
  <c r="J43" i="4"/>
  <c r="H43" i="4"/>
  <c r="F43" i="4"/>
  <c r="D43" i="4"/>
  <c r="M43" i="4"/>
  <c r="F36" i="4"/>
  <c r="J36" i="4"/>
  <c r="M36" i="4"/>
  <c r="P36" i="4"/>
  <c r="J24" i="4"/>
  <c r="F24" i="4"/>
  <c r="M24" i="4"/>
  <c r="D24" i="4"/>
  <c r="H24" i="4"/>
  <c r="L24" i="4"/>
  <c r="H27" i="4"/>
  <c r="P27" i="4"/>
  <c r="J27" i="4"/>
  <c r="M27" i="4"/>
  <c r="O27" i="4"/>
  <c r="D27" i="4"/>
  <c r="F27" i="4"/>
  <c r="H67" i="2"/>
  <c r="O67" i="2"/>
  <c r="H69" i="2"/>
  <c r="O69" i="2"/>
  <c r="H72" i="2"/>
  <c r="O72" i="2"/>
  <c r="C73" i="2"/>
  <c r="O73" i="2" s="1"/>
  <c r="D67" i="2"/>
  <c r="L67" i="2"/>
  <c r="D69" i="2"/>
  <c r="L69" i="2"/>
  <c r="D72" i="2"/>
  <c r="L72" i="2"/>
  <c r="F66" i="2"/>
  <c r="J66" i="2"/>
  <c r="M66" i="2"/>
  <c r="P66" i="2"/>
  <c r="F68" i="2"/>
  <c r="J68" i="2"/>
  <c r="M68" i="2"/>
  <c r="P68" i="2"/>
  <c r="F70" i="2"/>
  <c r="J70" i="2"/>
  <c r="M70" i="2"/>
  <c r="P70" i="2"/>
  <c r="D66" i="2"/>
  <c r="H66" i="2"/>
  <c r="L66" i="2"/>
  <c r="O66" i="2"/>
  <c r="F67" i="2"/>
  <c r="J67" i="2"/>
  <c r="M67" i="2"/>
  <c r="D68" i="2"/>
  <c r="H68" i="2"/>
  <c r="L68" i="2"/>
  <c r="F69" i="2"/>
  <c r="J69" i="2"/>
  <c r="M69" i="2"/>
  <c r="D70" i="2"/>
  <c r="H70" i="2"/>
  <c r="L70" i="2"/>
  <c r="F72" i="2"/>
  <c r="J72" i="2"/>
  <c r="M72" i="2"/>
  <c r="L56" i="2"/>
  <c r="D56" i="2"/>
  <c r="H56" i="2"/>
  <c r="O56" i="2"/>
  <c r="H51" i="2"/>
  <c r="O51" i="2"/>
  <c r="C57" i="2"/>
  <c r="O57" i="2" s="1"/>
  <c r="D51" i="2"/>
  <c r="L51" i="2"/>
  <c r="F52" i="2"/>
  <c r="J52" i="2"/>
  <c r="M52" i="2"/>
  <c r="P52" i="2"/>
  <c r="F54" i="2"/>
  <c r="J54" i="2"/>
  <c r="M54" i="2"/>
  <c r="P54" i="2"/>
  <c r="F51" i="2"/>
  <c r="J51" i="2"/>
  <c r="M51" i="2"/>
  <c r="D52" i="2"/>
  <c r="H52" i="2"/>
  <c r="L52" i="2"/>
  <c r="D54" i="2"/>
  <c r="H54" i="2"/>
  <c r="L54" i="2"/>
  <c r="F56" i="2"/>
  <c r="J56" i="2"/>
  <c r="M56" i="2"/>
  <c r="D36" i="1"/>
  <c r="H36" i="1"/>
  <c r="L36" i="1"/>
  <c r="H43" i="1"/>
  <c r="L43" i="1"/>
  <c r="D40" i="1"/>
  <c r="H40" i="1"/>
  <c r="L40" i="1"/>
  <c r="P43" i="1"/>
  <c r="J43" i="1"/>
  <c r="M43" i="1"/>
  <c r="O43" i="1"/>
  <c r="F43" i="1"/>
  <c r="D24" i="1"/>
  <c r="H24" i="1"/>
  <c r="L24" i="1"/>
  <c r="F27" i="1"/>
  <c r="H27" i="1"/>
  <c r="J27" i="1"/>
  <c r="L27" i="1"/>
  <c r="P27" i="1"/>
  <c r="D27" i="1"/>
  <c r="M27" i="1"/>
  <c r="O71" i="5" l="1"/>
  <c r="L71" i="5"/>
  <c r="J71" i="5"/>
  <c r="F71" i="5"/>
  <c r="M71" i="5"/>
  <c r="H71" i="5"/>
  <c r="P71" i="5"/>
  <c r="M55" i="5"/>
  <c r="J55" i="5"/>
  <c r="F55" i="5"/>
  <c r="P55" i="5"/>
  <c r="D55" i="5"/>
  <c r="H55" i="5"/>
  <c r="L55" i="5"/>
  <c r="D27" i="6"/>
  <c r="L27" i="6"/>
  <c r="M27" i="6"/>
  <c r="F27" i="6"/>
  <c r="J27" i="6"/>
  <c r="M73" i="2"/>
  <c r="J73" i="2"/>
  <c r="F73" i="2"/>
  <c r="P73" i="2"/>
  <c r="D73" i="2"/>
  <c r="H73" i="2"/>
  <c r="L73" i="2"/>
  <c r="M57" i="2"/>
  <c r="J57" i="2"/>
  <c r="F57" i="2"/>
  <c r="P57" i="2"/>
  <c r="D57" i="2"/>
  <c r="H57" i="2"/>
  <c r="L57" i="2"/>
  <c r="P44" i="8" l="1"/>
  <c r="O44" i="8"/>
  <c r="M44" i="8"/>
  <c r="L44" i="8"/>
  <c r="J44" i="8"/>
  <c r="H44" i="8"/>
  <c r="F44" i="8"/>
  <c r="D44" i="8"/>
  <c r="N43" i="8"/>
  <c r="K43" i="8"/>
  <c r="I43" i="8"/>
  <c r="G43" i="8"/>
  <c r="E43" i="8"/>
  <c r="B43" i="8"/>
  <c r="C42" i="8"/>
  <c r="P42" i="8" s="1"/>
  <c r="C41" i="8"/>
  <c r="O41" i="8" s="1"/>
  <c r="C40" i="8"/>
  <c r="P40" i="8" s="1"/>
  <c r="C39" i="8"/>
  <c r="O39" i="8" s="1"/>
  <c r="C38" i="8"/>
  <c r="P38" i="8" s="1"/>
  <c r="C37" i="8"/>
  <c r="O37" i="8" s="1"/>
  <c r="C36" i="8"/>
  <c r="D36" i="8" s="1"/>
  <c r="P29" i="8"/>
  <c r="O29" i="8"/>
  <c r="M29" i="8"/>
  <c r="L29" i="8"/>
  <c r="J29" i="8"/>
  <c r="H29" i="8"/>
  <c r="F29" i="8"/>
  <c r="D29" i="8"/>
  <c r="N28" i="8"/>
  <c r="K28" i="8"/>
  <c r="I28" i="8"/>
  <c r="G28" i="8"/>
  <c r="E28" i="8"/>
  <c r="B28" i="8"/>
  <c r="C27" i="8"/>
  <c r="P27" i="8" s="1"/>
  <c r="C26" i="8"/>
  <c r="O26" i="8" s="1"/>
  <c r="C25" i="8"/>
  <c r="P25" i="8" s="1"/>
  <c r="C24" i="8"/>
  <c r="O24" i="8" s="1"/>
  <c r="C23" i="8"/>
  <c r="P23" i="8" s="1"/>
  <c r="C22" i="8"/>
  <c r="O22" i="8" s="1"/>
  <c r="C21" i="8"/>
  <c r="L36" i="8" l="1"/>
  <c r="L38" i="8"/>
  <c r="L40" i="8"/>
  <c r="L42" i="8"/>
  <c r="D38" i="8"/>
  <c r="D40" i="8"/>
  <c r="D42" i="8"/>
  <c r="C43" i="8"/>
  <c r="O43" i="8" s="1"/>
  <c r="H36" i="8"/>
  <c r="O36" i="8"/>
  <c r="H38" i="8"/>
  <c r="O38" i="8"/>
  <c r="H40" i="8"/>
  <c r="O40" i="8"/>
  <c r="H42" i="8"/>
  <c r="O42" i="8"/>
  <c r="F37" i="8"/>
  <c r="J37" i="8"/>
  <c r="M37" i="8"/>
  <c r="P37" i="8"/>
  <c r="F39" i="8"/>
  <c r="J39" i="8"/>
  <c r="M39" i="8"/>
  <c r="P39" i="8"/>
  <c r="F41" i="8"/>
  <c r="J41" i="8"/>
  <c r="M41" i="8"/>
  <c r="P41" i="8"/>
  <c r="F36" i="8"/>
  <c r="J36" i="8"/>
  <c r="M36" i="8"/>
  <c r="P36" i="8"/>
  <c r="D37" i="8"/>
  <c r="H37" i="8"/>
  <c r="L37" i="8"/>
  <c r="F38" i="8"/>
  <c r="J38" i="8"/>
  <c r="M38" i="8"/>
  <c r="D39" i="8"/>
  <c r="H39" i="8"/>
  <c r="L39" i="8"/>
  <c r="F40" i="8"/>
  <c r="J40" i="8"/>
  <c r="M40" i="8"/>
  <c r="D41" i="8"/>
  <c r="H41" i="8"/>
  <c r="L41" i="8"/>
  <c r="F42" i="8"/>
  <c r="J42" i="8"/>
  <c r="M42" i="8"/>
  <c r="C28" i="8"/>
  <c r="O28" i="8" s="1"/>
  <c r="H21" i="8"/>
  <c r="O21" i="8"/>
  <c r="H23" i="8"/>
  <c r="O23" i="8"/>
  <c r="H25" i="8"/>
  <c r="O25" i="8"/>
  <c r="H27" i="8"/>
  <c r="O27" i="8"/>
  <c r="D21" i="8"/>
  <c r="L21" i="8"/>
  <c r="D23" i="8"/>
  <c r="L23" i="8"/>
  <c r="D25" i="8"/>
  <c r="L25" i="8"/>
  <c r="D27" i="8"/>
  <c r="L27" i="8"/>
  <c r="F22" i="8"/>
  <c r="J22" i="8"/>
  <c r="M22" i="8"/>
  <c r="P22" i="8"/>
  <c r="F24" i="8"/>
  <c r="J24" i="8"/>
  <c r="M24" i="8"/>
  <c r="P24" i="8"/>
  <c r="F26" i="8"/>
  <c r="J26" i="8"/>
  <c r="M26" i="8"/>
  <c r="P26" i="8"/>
  <c r="F21" i="8"/>
  <c r="J21" i="8"/>
  <c r="M21" i="8"/>
  <c r="P21" i="8"/>
  <c r="D22" i="8"/>
  <c r="H22" i="8"/>
  <c r="L22" i="8"/>
  <c r="F23" i="8"/>
  <c r="J23" i="8"/>
  <c r="M23" i="8"/>
  <c r="D24" i="8"/>
  <c r="H24" i="8"/>
  <c r="L24" i="8"/>
  <c r="F25" i="8"/>
  <c r="J25" i="8"/>
  <c r="M25" i="8"/>
  <c r="D26" i="8"/>
  <c r="H26" i="8"/>
  <c r="L26" i="8"/>
  <c r="F27" i="8"/>
  <c r="J27" i="8"/>
  <c r="M27" i="8"/>
  <c r="C36" i="3"/>
  <c r="O36" i="3" s="1"/>
  <c r="C37" i="3"/>
  <c r="C38" i="3"/>
  <c r="O38" i="3" s="1"/>
  <c r="C39" i="3"/>
  <c r="C40" i="3"/>
  <c r="O40" i="3" s="1"/>
  <c r="C41" i="3"/>
  <c r="C42" i="3"/>
  <c r="O42" i="3" s="1"/>
  <c r="P44" i="3"/>
  <c r="O44" i="3"/>
  <c r="M44" i="3"/>
  <c r="L44" i="3"/>
  <c r="J44" i="3"/>
  <c r="H44" i="3"/>
  <c r="F44" i="3"/>
  <c r="D44" i="3"/>
  <c r="N43" i="3"/>
  <c r="K43" i="3"/>
  <c r="I43" i="3"/>
  <c r="G43" i="3"/>
  <c r="E43" i="3"/>
  <c r="C43" i="3"/>
  <c r="O43" i="3" s="1"/>
  <c r="B43" i="3"/>
  <c r="P42" i="3"/>
  <c r="M42" i="3"/>
  <c r="J42" i="3"/>
  <c r="F42" i="3"/>
  <c r="P41" i="3"/>
  <c r="O41" i="3"/>
  <c r="M41" i="3"/>
  <c r="L41" i="3"/>
  <c r="J41" i="3"/>
  <c r="H41" i="3"/>
  <c r="F41" i="3"/>
  <c r="D41" i="3"/>
  <c r="P40" i="3"/>
  <c r="M40" i="3"/>
  <c r="J40" i="3"/>
  <c r="F40" i="3"/>
  <c r="P39" i="3"/>
  <c r="O39" i="3"/>
  <c r="M39" i="3"/>
  <c r="L39" i="3"/>
  <c r="J39" i="3"/>
  <c r="H39" i="3"/>
  <c r="F39" i="3"/>
  <c r="D39" i="3"/>
  <c r="P38" i="3"/>
  <c r="M38" i="3"/>
  <c r="J38" i="3"/>
  <c r="F38" i="3"/>
  <c r="P37" i="3"/>
  <c r="O37" i="3"/>
  <c r="M37" i="3"/>
  <c r="L37" i="3"/>
  <c r="J37" i="3"/>
  <c r="H37" i="3"/>
  <c r="F37" i="3"/>
  <c r="D37" i="3"/>
  <c r="P36" i="3"/>
  <c r="M36" i="3"/>
  <c r="J36" i="3"/>
  <c r="F36" i="3"/>
  <c r="M43" i="8" l="1"/>
  <c r="J43" i="8"/>
  <c r="F43" i="8"/>
  <c r="P43" i="8"/>
  <c r="D43" i="8"/>
  <c r="H43" i="8"/>
  <c r="L43" i="8"/>
  <c r="M28" i="8"/>
  <c r="J28" i="8"/>
  <c r="F28" i="8"/>
  <c r="P28" i="8"/>
  <c r="D28" i="8"/>
  <c r="H28" i="8"/>
  <c r="L28" i="8"/>
  <c r="D36" i="3"/>
  <c r="H36" i="3"/>
  <c r="L36" i="3"/>
  <c r="D38" i="3"/>
  <c r="H38" i="3"/>
  <c r="L38" i="3"/>
  <c r="D40" i="3"/>
  <c r="H40" i="3"/>
  <c r="L40" i="3"/>
  <c r="F43" i="3"/>
  <c r="H43" i="3"/>
  <c r="D42" i="3"/>
  <c r="H42" i="3"/>
  <c r="L42" i="3"/>
  <c r="D43" i="3"/>
  <c r="M43" i="3"/>
  <c r="J43" i="3"/>
  <c r="L43" i="3"/>
  <c r="P43" i="3"/>
  <c r="C28" i="3"/>
  <c r="C35" i="2" l="1"/>
  <c r="C36" i="2"/>
  <c r="C37" i="2"/>
  <c r="C41" i="2"/>
  <c r="C39" i="2"/>
  <c r="C38" i="2"/>
  <c r="C11" i="2"/>
  <c r="C9" i="2"/>
  <c r="C5" i="2"/>
  <c r="C6" i="2"/>
  <c r="C7" i="2"/>
  <c r="C8" i="2"/>
  <c r="C42" i="5" l="1"/>
  <c r="B42" i="5"/>
  <c r="M42" i="5"/>
  <c r="C23" i="3" l="1"/>
  <c r="D23" i="3"/>
  <c r="F23" i="3"/>
  <c r="H23" i="3"/>
  <c r="J23" i="3"/>
  <c r="L23" i="3"/>
  <c r="M23" i="3"/>
  <c r="O23" i="3"/>
  <c r="P23" i="3"/>
  <c r="C26" i="3" l="1"/>
  <c r="P26" i="3" s="1"/>
  <c r="C21" i="3"/>
  <c r="O21" i="3" s="1"/>
  <c r="P28" i="3"/>
  <c r="O28" i="3"/>
  <c r="M28" i="3"/>
  <c r="L28" i="3"/>
  <c r="J28" i="3"/>
  <c r="H28" i="3"/>
  <c r="F28" i="3"/>
  <c r="D28" i="3"/>
  <c r="N27" i="3"/>
  <c r="K27" i="3"/>
  <c r="I27" i="3"/>
  <c r="G27" i="3"/>
  <c r="E27" i="3"/>
  <c r="B27" i="3"/>
  <c r="O26" i="3"/>
  <c r="H26" i="3" l="1"/>
  <c r="D26" i="3"/>
  <c r="L26" i="3"/>
  <c r="F21" i="3"/>
  <c r="M21" i="3"/>
  <c r="C27" i="3"/>
  <c r="J27" i="3" s="1"/>
  <c r="J21" i="3"/>
  <c r="P21" i="3"/>
  <c r="F26" i="3"/>
  <c r="J26" i="3"/>
  <c r="M26" i="3"/>
  <c r="D21" i="3"/>
  <c r="H21" i="3"/>
  <c r="L21" i="3"/>
  <c r="O36" i="2"/>
  <c r="O38" i="2"/>
  <c r="O39" i="2"/>
  <c r="O41" i="2"/>
  <c r="O35" i="2"/>
  <c r="P43" i="2"/>
  <c r="O43" i="2"/>
  <c r="L43" i="2"/>
  <c r="J43" i="2"/>
  <c r="H43" i="2"/>
  <c r="F43" i="2"/>
  <c r="D43" i="2"/>
  <c r="N42" i="2"/>
  <c r="K42" i="2"/>
  <c r="I42" i="2"/>
  <c r="G42" i="2"/>
  <c r="E42" i="2"/>
  <c r="B42" i="2"/>
  <c r="P41" i="2"/>
  <c r="P39" i="2"/>
  <c r="F38" i="2"/>
  <c r="O37" i="2"/>
  <c r="L37" i="2"/>
  <c r="H37" i="2"/>
  <c r="D37" i="2"/>
  <c r="P36" i="2"/>
  <c r="P35" i="2"/>
  <c r="P42" i="5"/>
  <c r="O42" i="5"/>
  <c r="L42" i="5"/>
  <c r="J42" i="5"/>
  <c r="H42" i="5"/>
  <c r="F42" i="5"/>
  <c r="D42" i="5"/>
  <c r="N41" i="5"/>
  <c r="K41" i="5"/>
  <c r="I41" i="5"/>
  <c r="G41" i="5"/>
  <c r="E41" i="5"/>
  <c r="B41" i="5"/>
  <c r="O40" i="5"/>
  <c r="L40" i="5"/>
  <c r="H40" i="5"/>
  <c r="D40" i="5"/>
  <c r="P40" i="5"/>
  <c r="O39" i="5"/>
  <c r="O38" i="5"/>
  <c r="L38" i="5"/>
  <c r="H38" i="5"/>
  <c r="D38" i="5"/>
  <c r="P38" i="5"/>
  <c r="O37" i="5"/>
  <c r="O36" i="5"/>
  <c r="L36" i="5"/>
  <c r="H36" i="5"/>
  <c r="D36" i="5"/>
  <c r="P36" i="5"/>
  <c r="O35" i="5"/>
  <c r="O34" i="5"/>
  <c r="L34" i="5"/>
  <c r="H34" i="5"/>
  <c r="D34" i="5"/>
  <c r="C41" i="5"/>
  <c r="D27" i="3" l="1"/>
  <c r="L27" i="3"/>
  <c r="F27" i="3"/>
  <c r="M27" i="3"/>
  <c r="P27" i="3"/>
  <c r="O27" i="3"/>
  <c r="H27" i="3"/>
  <c r="J41" i="2"/>
  <c r="F41" i="2"/>
  <c r="M41" i="2"/>
  <c r="D41" i="2"/>
  <c r="H41" i="2"/>
  <c r="L41" i="2"/>
  <c r="J39" i="2"/>
  <c r="F39" i="2"/>
  <c r="M39" i="2"/>
  <c r="D39" i="2"/>
  <c r="H39" i="2"/>
  <c r="L39" i="2"/>
  <c r="M38" i="2"/>
  <c r="J38" i="2"/>
  <c r="P38" i="2"/>
  <c r="C42" i="2"/>
  <c r="O42" i="2" s="1"/>
  <c r="F37" i="2"/>
  <c r="J37" i="2"/>
  <c r="M37" i="2"/>
  <c r="P37" i="2"/>
  <c r="J36" i="2"/>
  <c r="F36" i="2"/>
  <c r="M36" i="2"/>
  <c r="J35" i="2"/>
  <c r="F35" i="2"/>
  <c r="M35" i="2"/>
  <c r="D35" i="2"/>
  <c r="H35" i="2"/>
  <c r="L35" i="2"/>
  <c r="D36" i="2"/>
  <c r="H36" i="2"/>
  <c r="L36" i="2"/>
  <c r="D38" i="2"/>
  <c r="H38" i="2"/>
  <c r="L38" i="2"/>
  <c r="O41" i="5"/>
  <c r="P41" i="5"/>
  <c r="L41" i="5"/>
  <c r="J41" i="5"/>
  <c r="H41" i="5"/>
  <c r="F41" i="5"/>
  <c r="D41" i="5"/>
  <c r="M41" i="5"/>
  <c r="F35" i="5"/>
  <c r="J35" i="5"/>
  <c r="M35" i="5"/>
  <c r="P35" i="5"/>
  <c r="F37" i="5"/>
  <c r="J37" i="5"/>
  <c r="M37" i="5"/>
  <c r="P37" i="5"/>
  <c r="F39" i="5"/>
  <c r="J39" i="5"/>
  <c r="M39" i="5"/>
  <c r="P39" i="5"/>
  <c r="F34" i="5"/>
  <c r="J34" i="5"/>
  <c r="M34" i="5"/>
  <c r="P34" i="5"/>
  <c r="D35" i="5"/>
  <c r="H35" i="5"/>
  <c r="L35" i="5"/>
  <c r="F36" i="5"/>
  <c r="J36" i="5"/>
  <c r="M36" i="5"/>
  <c r="D37" i="5"/>
  <c r="H37" i="5"/>
  <c r="L37" i="5"/>
  <c r="F38" i="5"/>
  <c r="J38" i="5"/>
  <c r="M38" i="5"/>
  <c r="D39" i="5"/>
  <c r="H39" i="5"/>
  <c r="L39" i="5"/>
  <c r="F40" i="5"/>
  <c r="J40" i="5"/>
  <c r="M40" i="5"/>
  <c r="L6" i="11"/>
  <c r="J6" i="11"/>
  <c r="H6" i="11"/>
  <c r="F6" i="11"/>
  <c r="D6" i="11"/>
  <c r="C5" i="11"/>
  <c r="O5" i="11" s="1"/>
  <c r="F42" i="2" l="1"/>
  <c r="P42" i="2"/>
  <c r="L42" i="2"/>
  <c r="D42" i="2"/>
  <c r="J42" i="2"/>
  <c r="M42" i="2"/>
  <c r="H42" i="2"/>
  <c r="P5" i="11"/>
  <c r="M5" i="11"/>
  <c r="D5" i="11"/>
  <c r="F5" i="11"/>
  <c r="H5" i="11"/>
  <c r="J5" i="11"/>
  <c r="L5" i="11"/>
  <c r="C12" i="11"/>
  <c r="B12" i="11"/>
  <c r="C20" i="5"/>
  <c r="O20" i="5" s="1"/>
  <c r="P28" i="5"/>
  <c r="O28" i="5"/>
  <c r="M28" i="5"/>
  <c r="L28" i="5"/>
  <c r="J28" i="5"/>
  <c r="H28" i="5"/>
  <c r="F28" i="5"/>
  <c r="D28" i="5"/>
  <c r="N27" i="5"/>
  <c r="K27" i="5"/>
  <c r="I27" i="5"/>
  <c r="G27" i="5"/>
  <c r="E27" i="5"/>
  <c r="B27" i="5"/>
  <c r="P26" i="5"/>
  <c r="O25" i="5"/>
  <c r="P24" i="5"/>
  <c r="O23" i="5"/>
  <c r="P22" i="5"/>
  <c r="M20" i="5"/>
  <c r="C6" i="11"/>
  <c r="O6" i="11" s="1"/>
  <c r="C7" i="11"/>
  <c r="L7" i="11" s="1"/>
  <c r="C8" i="11"/>
  <c r="O8" i="11" s="1"/>
  <c r="C9" i="11"/>
  <c r="P9" i="11" s="1"/>
  <c r="C11" i="11"/>
  <c r="P11" i="11" s="1"/>
  <c r="P13" i="11"/>
  <c r="O13" i="11"/>
  <c r="M13" i="11"/>
  <c r="L13" i="11"/>
  <c r="J13" i="11"/>
  <c r="H13" i="11"/>
  <c r="F13" i="11"/>
  <c r="D13" i="11"/>
  <c r="N12" i="11"/>
  <c r="K12" i="11"/>
  <c r="I12" i="11"/>
  <c r="G12" i="11"/>
  <c r="E12" i="11"/>
  <c r="O11" i="11"/>
  <c r="D9" i="11"/>
  <c r="F8" i="11"/>
  <c r="O7" i="11"/>
  <c r="C5" i="10"/>
  <c r="C9" i="10"/>
  <c r="C10" i="10"/>
  <c r="C11" i="10"/>
  <c r="C8" i="10"/>
  <c r="F20" i="5" l="1"/>
  <c r="J20" i="5"/>
  <c r="P20" i="5"/>
  <c r="D24" i="5"/>
  <c r="D20" i="5"/>
  <c r="H20" i="5"/>
  <c r="L20" i="5"/>
  <c r="C27" i="5"/>
  <c r="O27" i="5" s="1"/>
  <c r="D22" i="5"/>
  <c r="D26" i="5"/>
  <c r="L22" i="5"/>
  <c r="L24" i="5"/>
  <c r="L26" i="5"/>
  <c r="H22" i="5"/>
  <c r="O22" i="5"/>
  <c r="H24" i="5"/>
  <c r="O24" i="5"/>
  <c r="H26" i="5"/>
  <c r="O26" i="5"/>
  <c r="M27" i="5"/>
  <c r="F21" i="5"/>
  <c r="J21" i="5"/>
  <c r="M21" i="5"/>
  <c r="P21" i="5"/>
  <c r="F23" i="5"/>
  <c r="J23" i="5"/>
  <c r="M23" i="5"/>
  <c r="P23" i="5"/>
  <c r="F25" i="5"/>
  <c r="J25" i="5"/>
  <c r="M25" i="5"/>
  <c r="P25" i="5"/>
  <c r="D21" i="5"/>
  <c r="H21" i="5"/>
  <c r="L21" i="5"/>
  <c r="O21" i="5"/>
  <c r="F22" i="5"/>
  <c r="J22" i="5"/>
  <c r="M22" i="5"/>
  <c r="D23" i="5"/>
  <c r="H23" i="5"/>
  <c r="L23" i="5"/>
  <c r="F24" i="5"/>
  <c r="J24" i="5"/>
  <c r="M24" i="5"/>
  <c r="D25" i="5"/>
  <c r="H25" i="5"/>
  <c r="L25" i="5"/>
  <c r="F26" i="5"/>
  <c r="J26" i="5"/>
  <c r="M26" i="5"/>
  <c r="H11" i="11"/>
  <c r="L9" i="11"/>
  <c r="H7" i="11"/>
  <c r="D7" i="11"/>
  <c r="H9" i="11"/>
  <c r="O9" i="11"/>
  <c r="D11" i="11"/>
  <c r="L11" i="11"/>
  <c r="M6" i="11"/>
  <c r="M8" i="11"/>
  <c r="P6" i="11"/>
  <c r="J8" i="11"/>
  <c r="P8" i="11"/>
  <c r="O12" i="11"/>
  <c r="F7" i="11"/>
  <c r="J7" i="11"/>
  <c r="M7" i="11"/>
  <c r="P7" i="11"/>
  <c r="F9" i="11"/>
  <c r="J9" i="11"/>
  <c r="M9" i="11"/>
  <c r="F11" i="11"/>
  <c r="J11" i="11"/>
  <c r="M11" i="11"/>
  <c r="D8" i="11"/>
  <c r="H8" i="11"/>
  <c r="L8" i="11"/>
  <c r="P13" i="10"/>
  <c r="O13" i="10"/>
  <c r="M13" i="10"/>
  <c r="L13" i="10"/>
  <c r="J13" i="10"/>
  <c r="H13" i="10"/>
  <c r="F13" i="10"/>
  <c r="D13" i="10"/>
  <c r="N12" i="10"/>
  <c r="K12" i="10"/>
  <c r="I12" i="10"/>
  <c r="G12" i="10"/>
  <c r="E12" i="10"/>
  <c r="C12" i="10"/>
  <c r="O12" i="10" s="1"/>
  <c r="B12" i="10"/>
  <c r="P11" i="10"/>
  <c r="O11" i="10"/>
  <c r="M11" i="10"/>
  <c r="L11" i="10"/>
  <c r="J11" i="10"/>
  <c r="H11" i="10"/>
  <c r="F11" i="10"/>
  <c r="D11" i="10"/>
  <c r="P10" i="10"/>
  <c r="O10" i="10"/>
  <c r="M10" i="10"/>
  <c r="L10" i="10"/>
  <c r="J10" i="10"/>
  <c r="H10" i="10"/>
  <c r="F10" i="10"/>
  <c r="D10" i="10"/>
  <c r="P9" i="10"/>
  <c r="O9" i="10"/>
  <c r="M9" i="10"/>
  <c r="L9" i="10"/>
  <c r="J9" i="10"/>
  <c r="H9" i="10"/>
  <c r="F9" i="10"/>
  <c r="D9" i="10"/>
  <c r="P8" i="10"/>
  <c r="O8" i="10"/>
  <c r="M8" i="10"/>
  <c r="L8" i="10"/>
  <c r="J8" i="10"/>
  <c r="H8" i="10"/>
  <c r="F8" i="10"/>
  <c r="D8" i="10"/>
  <c r="P5" i="10"/>
  <c r="O5" i="10"/>
  <c r="M5" i="10"/>
  <c r="L5" i="10"/>
  <c r="J5" i="10"/>
  <c r="H5" i="10"/>
  <c r="F5" i="10"/>
  <c r="D5" i="10"/>
  <c r="F27" i="5" l="1"/>
  <c r="J27" i="5"/>
  <c r="P27" i="5"/>
  <c r="D27" i="5"/>
  <c r="H27" i="5"/>
  <c r="L27" i="5"/>
  <c r="L12" i="11"/>
  <c r="D12" i="11"/>
  <c r="H12" i="11"/>
  <c r="M12" i="11"/>
  <c r="P12" i="11"/>
  <c r="J12" i="11"/>
  <c r="F12" i="11"/>
  <c r="F12" i="10"/>
  <c r="H12" i="10"/>
  <c r="J12" i="10"/>
  <c r="L12" i="10"/>
  <c r="P12" i="10"/>
  <c r="D12" i="10"/>
  <c r="M12" i="10"/>
  <c r="C7" i="8"/>
  <c r="C8" i="9" l="1"/>
  <c r="O8" i="9" s="1"/>
  <c r="C9" i="9"/>
  <c r="P9" i="9" s="1"/>
  <c r="C11" i="9"/>
  <c r="P11" i="9" s="1"/>
  <c r="C5" i="9"/>
  <c r="C6" i="9"/>
  <c r="C7" i="9"/>
  <c r="O7" i="9" s="1"/>
  <c r="M6" i="9"/>
  <c r="L6" i="9"/>
  <c r="J6" i="9"/>
  <c r="H6" i="9"/>
  <c r="F6" i="9"/>
  <c r="P13" i="9"/>
  <c r="O13" i="9"/>
  <c r="M13" i="9"/>
  <c r="L13" i="9"/>
  <c r="J13" i="9"/>
  <c r="H13" i="9"/>
  <c r="F13" i="9"/>
  <c r="D13" i="9"/>
  <c r="N12" i="9"/>
  <c r="K12" i="9"/>
  <c r="I12" i="9"/>
  <c r="G12" i="9"/>
  <c r="E12" i="9"/>
  <c r="B12" i="9"/>
  <c r="P7" i="9"/>
  <c r="M7" i="9"/>
  <c r="J7" i="9"/>
  <c r="F7" i="9"/>
  <c r="P6" i="9"/>
  <c r="C10" i="8"/>
  <c r="D7" i="9" l="1"/>
  <c r="H7" i="9"/>
  <c r="L7" i="9"/>
  <c r="O6" i="9"/>
  <c r="H9" i="9"/>
  <c r="O9" i="9"/>
  <c r="H11" i="9"/>
  <c r="O11" i="9"/>
  <c r="C12" i="9"/>
  <c r="M12" i="9" s="1"/>
  <c r="D6" i="9"/>
  <c r="D9" i="9"/>
  <c r="L9" i="9"/>
  <c r="D11" i="9"/>
  <c r="L11" i="9"/>
  <c r="P12" i="9"/>
  <c r="F5" i="9"/>
  <c r="J5" i="9"/>
  <c r="M5" i="9"/>
  <c r="P5" i="9"/>
  <c r="F8" i="9"/>
  <c r="J8" i="9"/>
  <c r="M8" i="9"/>
  <c r="P8" i="9"/>
  <c r="D5" i="9"/>
  <c r="H5" i="9"/>
  <c r="L5" i="9"/>
  <c r="O5" i="9"/>
  <c r="D8" i="9"/>
  <c r="H8" i="9"/>
  <c r="L8" i="9"/>
  <c r="F9" i="9"/>
  <c r="J9" i="9"/>
  <c r="M9" i="9"/>
  <c r="F11" i="9"/>
  <c r="J11" i="9"/>
  <c r="M11" i="9"/>
  <c r="C23" i="2"/>
  <c r="O23" i="2" s="1"/>
  <c r="P28" i="2"/>
  <c r="O28" i="2"/>
  <c r="M28" i="2"/>
  <c r="L28" i="2"/>
  <c r="J28" i="2"/>
  <c r="H28" i="2"/>
  <c r="F28" i="2"/>
  <c r="D28" i="2"/>
  <c r="N27" i="2"/>
  <c r="K27" i="2"/>
  <c r="I27" i="2"/>
  <c r="G27" i="2"/>
  <c r="E27" i="2"/>
  <c r="B27" i="2"/>
  <c r="C26" i="2"/>
  <c r="P26" i="2" s="1"/>
  <c r="C24" i="2"/>
  <c r="P24" i="2" s="1"/>
  <c r="C21" i="2"/>
  <c r="O21" i="2" s="1"/>
  <c r="F12" i="9" l="1"/>
  <c r="J12" i="9"/>
  <c r="D12" i="9"/>
  <c r="H12" i="9"/>
  <c r="L12" i="9"/>
  <c r="O12" i="9"/>
  <c r="D26" i="2"/>
  <c r="L26" i="2"/>
  <c r="H26" i="2"/>
  <c r="O26" i="2"/>
  <c r="C27" i="2"/>
  <c r="P27" i="2" s="1"/>
  <c r="F23" i="2"/>
  <c r="J23" i="2"/>
  <c r="M23" i="2"/>
  <c r="P23" i="2"/>
  <c r="D23" i="2"/>
  <c r="H23" i="2"/>
  <c r="L23" i="2"/>
  <c r="H24" i="2"/>
  <c r="O24" i="2"/>
  <c r="D24" i="2"/>
  <c r="L24" i="2"/>
  <c r="O27" i="2"/>
  <c r="F21" i="2"/>
  <c r="J21" i="2"/>
  <c r="M21" i="2"/>
  <c r="P21" i="2"/>
  <c r="D21" i="2"/>
  <c r="H21" i="2"/>
  <c r="L21" i="2"/>
  <c r="F24" i="2"/>
  <c r="J24" i="2"/>
  <c r="M24" i="2"/>
  <c r="F26" i="2"/>
  <c r="J26" i="2"/>
  <c r="M26" i="2"/>
  <c r="P13" i="8"/>
  <c r="O13" i="8"/>
  <c r="M13" i="8"/>
  <c r="L13" i="8"/>
  <c r="J13" i="8"/>
  <c r="H13" i="8"/>
  <c r="F13" i="8"/>
  <c r="D13" i="8"/>
  <c r="N12" i="8"/>
  <c r="K12" i="8"/>
  <c r="I12" i="8"/>
  <c r="G12" i="8"/>
  <c r="E12" i="8"/>
  <c r="B12" i="8"/>
  <c r="C11" i="8"/>
  <c r="O11" i="8" s="1"/>
  <c r="P10" i="8"/>
  <c r="C9" i="8"/>
  <c r="P9" i="8" s="1"/>
  <c r="C8" i="8"/>
  <c r="P8" i="8" s="1"/>
  <c r="P7" i="8"/>
  <c r="C6" i="8"/>
  <c r="P6" i="8" s="1"/>
  <c r="C5" i="8"/>
  <c r="O5" i="8" s="1"/>
  <c r="P13" i="7"/>
  <c r="O13" i="7"/>
  <c r="M13" i="7"/>
  <c r="L13" i="7"/>
  <c r="J13" i="7"/>
  <c r="H13" i="7"/>
  <c r="F13" i="7"/>
  <c r="D13" i="7"/>
  <c r="N12" i="7"/>
  <c r="K12" i="7"/>
  <c r="I12" i="7"/>
  <c r="G12" i="7"/>
  <c r="E12" i="7"/>
  <c r="B12" i="7"/>
  <c r="C11" i="7"/>
  <c r="O11" i="7" s="1"/>
  <c r="C10" i="7"/>
  <c r="P10" i="7" s="1"/>
  <c r="C9" i="7"/>
  <c r="O9" i="7" s="1"/>
  <c r="C8" i="7"/>
  <c r="P8" i="7" s="1"/>
  <c r="C7" i="7"/>
  <c r="O7" i="7" s="1"/>
  <c r="C6" i="7"/>
  <c r="P6" i="7" s="1"/>
  <c r="C5" i="7"/>
  <c r="O5" i="7" s="1"/>
  <c r="N12" i="6"/>
  <c r="C6" i="6"/>
  <c r="C7" i="6"/>
  <c r="C10" i="6"/>
  <c r="C5" i="6"/>
  <c r="N12" i="2"/>
  <c r="L5" i="8" l="1"/>
  <c r="D5" i="8"/>
  <c r="H5" i="8"/>
  <c r="D11" i="8"/>
  <c r="H11" i="8"/>
  <c r="H9" i="8"/>
  <c r="O9" i="8"/>
  <c r="D9" i="8"/>
  <c r="L9" i="8"/>
  <c r="H7" i="8"/>
  <c r="O7" i="8"/>
  <c r="D7" i="8"/>
  <c r="L7" i="8"/>
  <c r="C12" i="8"/>
  <c r="J12" i="8" s="1"/>
  <c r="H27" i="2"/>
  <c r="D27" i="2"/>
  <c r="L27" i="2"/>
  <c r="M27" i="2"/>
  <c r="F27" i="2"/>
  <c r="J27" i="2"/>
  <c r="O10" i="7"/>
  <c r="D10" i="7"/>
  <c r="L10" i="7"/>
  <c r="D8" i="7"/>
  <c r="L8" i="7"/>
  <c r="H8" i="7"/>
  <c r="O8" i="7"/>
  <c r="H6" i="7"/>
  <c r="O6" i="7"/>
  <c r="D6" i="7"/>
  <c r="L6" i="7"/>
  <c r="L12" i="8"/>
  <c r="F5" i="8"/>
  <c r="J5" i="8"/>
  <c r="M5" i="8"/>
  <c r="P5" i="8"/>
  <c r="D6" i="8"/>
  <c r="H6" i="8"/>
  <c r="L6" i="8"/>
  <c r="O6" i="8"/>
  <c r="F7" i="8"/>
  <c r="J7" i="8"/>
  <c r="M7" i="8"/>
  <c r="D8" i="8"/>
  <c r="H8" i="8"/>
  <c r="L8" i="8"/>
  <c r="O8" i="8"/>
  <c r="F9" i="8"/>
  <c r="J9" i="8"/>
  <c r="M9" i="8"/>
  <c r="D10" i="8"/>
  <c r="H10" i="8"/>
  <c r="L10" i="8"/>
  <c r="O10" i="8"/>
  <c r="F11" i="8"/>
  <c r="J11" i="8"/>
  <c r="M11" i="8"/>
  <c r="P11" i="8"/>
  <c r="F6" i="8"/>
  <c r="J6" i="8"/>
  <c r="M6" i="8"/>
  <c r="F8" i="8"/>
  <c r="J8" i="8"/>
  <c r="M8" i="8"/>
  <c r="F10" i="8"/>
  <c r="J10" i="8"/>
  <c r="M10" i="8"/>
  <c r="L11" i="8"/>
  <c r="F5" i="7"/>
  <c r="J5" i="7"/>
  <c r="M5" i="7"/>
  <c r="P5" i="7"/>
  <c r="F7" i="7"/>
  <c r="J7" i="7"/>
  <c r="M7" i="7"/>
  <c r="P7" i="7"/>
  <c r="F9" i="7"/>
  <c r="J9" i="7"/>
  <c r="M9" i="7"/>
  <c r="P9" i="7"/>
  <c r="J11" i="7"/>
  <c r="M11" i="7"/>
  <c r="P11" i="7"/>
  <c r="C12" i="7"/>
  <c r="J12" i="7" s="1"/>
  <c r="D5" i="7"/>
  <c r="H5" i="7"/>
  <c r="L5" i="7"/>
  <c r="F6" i="7"/>
  <c r="J6" i="7"/>
  <c r="M6" i="7"/>
  <c r="D7" i="7"/>
  <c r="H7" i="7"/>
  <c r="L7" i="7"/>
  <c r="F8" i="7"/>
  <c r="J8" i="7"/>
  <c r="M8" i="7"/>
  <c r="D9" i="7"/>
  <c r="H9" i="7"/>
  <c r="L9" i="7"/>
  <c r="J10" i="7"/>
  <c r="M10" i="7"/>
  <c r="D11" i="7"/>
  <c r="H11" i="7"/>
  <c r="L11" i="7"/>
  <c r="N12" i="4"/>
  <c r="D12" i="8" l="1"/>
  <c r="P12" i="8"/>
  <c r="H12" i="8"/>
  <c r="M12" i="8"/>
  <c r="O12" i="8"/>
  <c r="F12" i="8"/>
  <c r="L12" i="7"/>
  <c r="F12" i="7"/>
  <c r="M12" i="7"/>
  <c r="D12" i="7"/>
  <c r="O12" i="7"/>
  <c r="P12" i="7"/>
  <c r="H12" i="7"/>
  <c r="N12" i="5"/>
  <c r="C12" i="2" l="1"/>
  <c r="E12" i="2"/>
  <c r="G12" i="2"/>
  <c r="I12" i="2"/>
  <c r="K12" i="2"/>
  <c r="P13" i="6" l="1"/>
  <c r="O13" i="6"/>
  <c r="M13" i="6"/>
  <c r="L13" i="6"/>
  <c r="J13" i="6"/>
  <c r="H13" i="6"/>
  <c r="F13" i="6"/>
  <c r="D13" i="6"/>
  <c r="K12" i="6"/>
  <c r="I12" i="6"/>
  <c r="G12" i="6"/>
  <c r="E12" i="6"/>
  <c r="C12" i="6"/>
  <c r="L12" i="6" s="1"/>
  <c r="B12" i="6"/>
  <c r="P10" i="6"/>
  <c r="O10" i="6"/>
  <c r="M10" i="6"/>
  <c r="L10" i="6"/>
  <c r="J10" i="6"/>
  <c r="H10" i="6"/>
  <c r="F10" i="6"/>
  <c r="D10" i="6"/>
  <c r="P7" i="6"/>
  <c r="O7" i="6"/>
  <c r="M7" i="6"/>
  <c r="L7" i="6"/>
  <c r="J7" i="6"/>
  <c r="H7" i="6"/>
  <c r="F7" i="6"/>
  <c r="D7" i="6"/>
  <c r="P6" i="6"/>
  <c r="O6" i="6"/>
  <c r="M6" i="6"/>
  <c r="L6" i="6"/>
  <c r="J6" i="6"/>
  <c r="H6" i="6"/>
  <c r="F6" i="6"/>
  <c r="D6" i="6"/>
  <c r="P5" i="6"/>
  <c r="O5" i="6"/>
  <c r="M5" i="6"/>
  <c r="L5" i="6"/>
  <c r="J5" i="6"/>
  <c r="H5" i="6"/>
  <c r="F5" i="6"/>
  <c r="D5" i="6"/>
  <c r="P13" i="5"/>
  <c r="O13" i="5"/>
  <c r="M13" i="5"/>
  <c r="L13" i="5"/>
  <c r="J13" i="5"/>
  <c r="H13" i="5"/>
  <c r="F13" i="5"/>
  <c r="D13" i="5"/>
  <c r="K12" i="5"/>
  <c r="I12" i="5"/>
  <c r="G12" i="5"/>
  <c r="E12" i="5"/>
  <c r="C12" i="5"/>
  <c r="O12" i="5" s="1"/>
  <c r="B12" i="5"/>
  <c r="P11" i="5"/>
  <c r="O11" i="5"/>
  <c r="M11" i="5"/>
  <c r="L11" i="5"/>
  <c r="J11" i="5"/>
  <c r="H11" i="5"/>
  <c r="F11" i="5"/>
  <c r="D11" i="5"/>
  <c r="P10" i="5"/>
  <c r="O10" i="5"/>
  <c r="M10" i="5"/>
  <c r="L10" i="5"/>
  <c r="J10" i="5"/>
  <c r="H10" i="5"/>
  <c r="F10" i="5"/>
  <c r="D10" i="5"/>
  <c r="P9" i="5"/>
  <c r="O9" i="5"/>
  <c r="M9" i="5"/>
  <c r="L9" i="5"/>
  <c r="J9" i="5"/>
  <c r="H9" i="5"/>
  <c r="F9" i="5"/>
  <c r="D9" i="5"/>
  <c r="P8" i="5"/>
  <c r="O8" i="5"/>
  <c r="M8" i="5"/>
  <c r="L8" i="5"/>
  <c r="J8" i="5"/>
  <c r="H8" i="5"/>
  <c r="F8" i="5"/>
  <c r="D8" i="5"/>
  <c r="P7" i="5"/>
  <c r="O7" i="5"/>
  <c r="M7" i="5"/>
  <c r="L7" i="5"/>
  <c r="J7" i="5"/>
  <c r="H7" i="5"/>
  <c r="F7" i="5"/>
  <c r="D7" i="5"/>
  <c r="P6" i="5"/>
  <c r="O6" i="5"/>
  <c r="M6" i="5"/>
  <c r="L6" i="5"/>
  <c r="J6" i="5"/>
  <c r="H6" i="5"/>
  <c r="F6" i="5"/>
  <c r="D6" i="5"/>
  <c r="P5" i="5"/>
  <c r="O5" i="5"/>
  <c r="M5" i="5"/>
  <c r="L5" i="5"/>
  <c r="J5" i="5"/>
  <c r="H5" i="5"/>
  <c r="F5" i="5"/>
  <c r="D5" i="5"/>
  <c r="D12" i="6" l="1"/>
  <c r="P12" i="6"/>
  <c r="O12" i="6"/>
  <c r="F12" i="6"/>
  <c r="H12" i="6"/>
  <c r="J12" i="6"/>
  <c r="F12" i="5"/>
  <c r="J12" i="5"/>
  <c r="H12" i="5"/>
  <c r="L12" i="5"/>
  <c r="M12" i="6"/>
  <c r="M12" i="5"/>
  <c r="P12" i="5"/>
  <c r="D12" i="5"/>
  <c r="P13" i="4"/>
  <c r="O13" i="4"/>
  <c r="M13" i="4"/>
  <c r="L13" i="4"/>
  <c r="J13" i="4"/>
  <c r="H13" i="4"/>
  <c r="F13" i="4"/>
  <c r="D13" i="4"/>
  <c r="K12" i="4"/>
  <c r="I12" i="4"/>
  <c r="G12" i="4"/>
  <c r="E12" i="4"/>
  <c r="C12" i="4"/>
  <c r="O12" i="4" s="1"/>
  <c r="B12" i="4"/>
  <c r="P11" i="4"/>
  <c r="O11" i="4"/>
  <c r="M11" i="4"/>
  <c r="L11" i="4"/>
  <c r="J11" i="4"/>
  <c r="H11" i="4"/>
  <c r="F11" i="4"/>
  <c r="D11" i="4"/>
  <c r="P10" i="4"/>
  <c r="O10" i="4"/>
  <c r="M10" i="4"/>
  <c r="L10" i="4"/>
  <c r="J10" i="4"/>
  <c r="H10" i="4"/>
  <c r="F10" i="4"/>
  <c r="D10" i="4"/>
  <c r="P9" i="4"/>
  <c r="O9" i="4"/>
  <c r="M9" i="4"/>
  <c r="L9" i="4"/>
  <c r="J9" i="4"/>
  <c r="H9" i="4"/>
  <c r="F9" i="4"/>
  <c r="D9" i="4"/>
  <c r="P8" i="4"/>
  <c r="O8" i="4"/>
  <c r="M8" i="4"/>
  <c r="L8" i="4"/>
  <c r="J8" i="4"/>
  <c r="H8" i="4"/>
  <c r="F8" i="4"/>
  <c r="D8" i="4"/>
  <c r="P7" i="4"/>
  <c r="O7" i="4"/>
  <c r="M7" i="4"/>
  <c r="L7" i="4"/>
  <c r="J7" i="4"/>
  <c r="H7" i="4"/>
  <c r="F7" i="4"/>
  <c r="D7" i="4"/>
  <c r="P6" i="4"/>
  <c r="O6" i="4"/>
  <c r="M6" i="4"/>
  <c r="L6" i="4"/>
  <c r="J6" i="4"/>
  <c r="H6" i="4"/>
  <c r="F6" i="4"/>
  <c r="D6" i="4"/>
  <c r="P5" i="4"/>
  <c r="O5" i="4"/>
  <c r="M5" i="4"/>
  <c r="L5" i="4"/>
  <c r="J5" i="4"/>
  <c r="H5" i="4"/>
  <c r="F5" i="4"/>
  <c r="D5" i="4"/>
  <c r="F12" i="4" l="1"/>
  <c r="H12" i="4"/>
  <c r="J12" i="4"/>
  <c r="L12" i="4"/>
  <c r="P12" i="4"/>
  <c r="D12" i="4"/>
  <c r="M12" i="4"/>
  <c r="P13" i="2"/>
  <c r="O13" i="2"/>
  <c r="M13" i="2"/>
  <c r="L13" i="2"/>
  <c r="J13" i="2"/>
  <c r="H13" i="2"/>
  <c r="F13" i="2"/>
  <c r="D13" i="2"/>
  <c r="B12" i="2"/>
  <c r="D12" i="2" s="1"/>
  <c r="P11" i="2"/>
  <c r="O11" i="2"/>
  <c r="M11" i="2"/>
  <c r="L11" i="2"/>
  <c r="J11" i="2"/>
  <c r="H11" i="2"/>
  <c r="F11" i="2"/>
  <c r="D11" i="2"/>
  <c r="P9" i="2"/>
  <c r="O9" i="2"/>
  <c r="M9" i="2"/>
  <c r="L9" i="2"/>
  <c r="J9" i="2"/>
  <c r="H9" i="2"/>
  <c r="F9" i="2"/>
  <c r="D9" i="2"/>
  <c r="P8" i="2"/>
  <c r="O8" i="2"/>
  <c r="M8" i="2"/>
  <c r="L8" i="2"/>
  <c r="J8" i="2"/>
  <c r="H8" i="2"/>
  <c r="F8" i="2"/>
  <c r="D8" i="2"/>
  <c r="P7" i="2"/>
  <c r="O7" i="2"/>
  <c r="M7" i="2"/>
  <c r="L7" i="2"/>
  <c r="J7" i="2"/>
  <c r="H7" i="2"/>
  <c r="F7" i="2"/>
  <c r="D7" i="2"/>
  <c r="P6" i="2"/>
  <c r="O6" i="2"/>
  <c r="M6" i="2"/>
  <c r="L6" i="2"/>
  <c r="J6" i="2"/>
  <c r="H6" i="2"/>
  <c r="F6" i="2"/>
  <c r="D6" i="2"/>
  <c r="P5" i="2"/>
  <c r="O5" i="2"/>
  <c r="M5" i="2"/>
  <c r="L5" i="2"/>
  <c r="J5" i="2"/>
  <c r="H5" i="2"/>
  <c r="F5" i="2"/>
  <c r="D5" i="2"/>
  <c r="H12" i="2" l="1"/>
  <c r="L12" i="2"/>
  <c r="P12" i="2"/>
  <c r="J12" i="2"/>
  <c r="M12" i="2"/>
  <c r="O12" i="2"/>
  <c r="F12" i="2"/>
  <c r="N12" i="3"/>
  <c r="K12" i="3"/>
  <c r="I12" i="3"/>
  <c r="G12" i="3"/>
  <c r="E12" i="3"/>
  <c r="C12" i="3"/>
  <c r="F8" i="3"/>
  <c r="F7" i="3"/>
  <c r="F9" i="3"/>
  <c r="F10" i="3"/>
  <c r="F11" i="3"/>
  <c r="H7" i="3"/>
  <c r="H8" i="3"/>
  <c r="H9" i="3"/>
  <c r="H10" i="3"/>
  <c r="H11" i="3"/>
  <c r="J7" i="3"/>
  <c r="J8" i="3"/>
  <c r="J9" i="3"/>
  <c r="J10" i="3"/>
  <c r="J11" i="3"/>
  <c r="L7" i="3"/>
  <c r="L8" i="3"/>
  <c r="L9" i="3"/>
  <c r="L10" i="3"/>
  <c r="L11" i="3"/>
  <c r="M7" i="3"/>
  <c r="M8" i="3"/>
  <c r="M9" i="3"/>
  <c r="M10" i="3"/>
  <c r="M11" i="3"/>
  <c r="P7" i="3"/>
  <c r="P8" i="3"/>
  <c r="P9" i="3"/>
  <c r="P10" i="3"/>
  <c r="P11" i="3"/>
  <c r="O7" i="3"/>
  <c r="O8" i="3"/>
  <c r="O9" i="3"/>
  <c r="O10" i="3"/>
  <c r="O11" i="3"/>
  <c r="D7" i="3"/>
  <c r="D8" i="3"/>
  <c r="D9" i="3"/>
  <c r="D10" i="3"/>
  <c r="D11" i="3"/>
  <c r="B12" i="3"/>
  <c r="P13" i="3"/>
  <c r="O13" i="3"/>
  <c r="M13" i="3"/>
  <c r="L13" i="3"/>
  <c r="J13" i="3"/>
  <c r="H13" i="3"/>
  <c r="F13" i="3"/>
  <c r="D13" i="3"/>
  <c r="P6" i="3"/>
  <c r="O6" i="3"/>
  <c r="M6" i="3"/>
  <c r="L6" i="3"/>
  <c r="J6" i="3"/>
  <c r="H6" i="3"/>
  <c r="F6" i="3"/>
  <c r="D6" i="3"/>
  <c r="P5" i="3"/>
  <c r="O5" i="3"/>
  <c r="M5" i="3"/>
  <c r="L5" i="3"/>
  <c r="J5" i="3"/>
  <c r="H5" i="3"/>
  <c r="F5" i="3"/>
  <c r="D5" i="3"/>
  <c r="O12" i="3" l="1"/>
  <c r="F12" i="3"/>
  <c r="H12" i="3"/>
  <c r="J12" i="3"/>
  <c r="L12" i="3"/>
  <c r="D12" i="3"/>
  <c r="P12" i="3"/>
  <c r="M12" i="3"/>
  <c r="N12" i="1"/>
  <c r="P13" i="1" l="1"/>
  <c r="O13" i="1"/>
  <c r="M13" i="1"/>
  <c r="L13" i="1"/>
  <c r="J13" i="1"/>
  <c r="H13" i="1"/>
  <c r="F13" i="1"/>
  <c r="D13" i="1"/>
  <c r="K12" i="1"/>
  <c r="I12" i="1"/>
  <c r="J12" i="1" s="1"/>
  <c r="G12" i="1"/>
  <c r="E12" i="1"/>
  <c r="P12" i="1" s="1"/>
  <c r="C12" i="1"/>
  <c r="B12" i="1"/>
  <c r="P9" i="1"/>
  <c r="O9" i="1"/>
  <c r="M9" i="1"/>
  <c r="L9" i="1"/>
  <c r="J9" i="1"/>
  <c r="H9" i="1"/>
  <c r="F9" i="1"/>
  <c r="D9" i="1"/>
  <c r="P6" i="1"/>
  <c r="O6" i="1"/>
  <c r="M6" i="1"/>
  <c r="L6" i="1"/>
  <c r="J6" i="1"/>
  <c r="H6" i="1"/>
  <c r="F6" i="1"/>
  <c r="D6" i="1"/>
  <c r="P5" i="1"/>
  <c r="O5" i="1"/>
  <c r="M5" i="1"/>
  <c r="L5" i="1"/>
  <c r="J5" i="1"/>
  <c r="H5" i="1"/>
  <c r="F5" i="1"/>
  <c r="D5" i="1"/>
  <c r="D12" i="1" l="1"/>
  <c r="H12" i="1"/>
  <c r="L12" i="1"/>
  <c r="M12" i="1"/>
  <c r="O12" i="1"/>
  <c r="F12" i="1"/>
</calcChain>
</file>

<file path=xl/sharedStrings.xml><?xml version="1.0" encoding="utf-8"?>
<sst xmlns="http://schemas.openxmlformats.org/spreadsheetml/2006/main" count="1080" uniqueCount="89">
  <si>
    <t>09- Английский язык</t>
  </si>
  <si>
    <t>ОУ</t>
  </si>
  <si>
    <t xml:space="preserve"> кол-во в РИС</t>
  </si>
  <si>
    <t>сдававших</t>
  </si>
  <si>
    <t>средняя отметка</t>
  </si>
  <si>
    <t>Средний первичный балл</t>
  </si>
  <si>
    <t>подтвер-дивших, %</t>
  </si>
  <si>
    <t>качество, %</t>
  </si>
  <si>
    <t>кол-во</t>
  </si>
  <si>
    <t>%</t>
  </si>
  <si>
    <t>Гимназия</t>
  </si>
  <si>
    <t>СОШ №2</t>
  </si>
  <si>
    <t>СОШ №5</t>
  </si>
  <si>
    <t>2-Думанский</t>
  </si>
  <si>
    <t>город</t>
  </si>
  <si>
    <t>область</t>
  </si>
  <si>
    <t>СОШ №3</t>
  </si>
  <si>
    <t>СОШ №4</t>
  </si>
  <si>
    <t>СОШ №6</t>
  </si>
  <si>
    <t>СОШ №7</t>
  </si>
  <si>
    <t>09- Русский язык</t>
  </si>
  <si>
    <t>Хасанова, Дудченко</t>
  </si>
  <si>
    <t>Потапов, Толстоухов, Кочетков</t>
  </si>
  <si>
    <t>Богун Анастасия, Семенов</t>
  </si>
  <si>
    <t>09- Информатика</t>
  </si>
  <si>
    <t>09- Биология</t>
  </si>
  <si>
    <t>Измайлов К,Измайлов Д</t>
  </si>
  <si>
    <t>Хохряков, Седельникова</t>
  </si>
  <si>
    <t>Пыжьянов</t>
  </si>
  <si>
    <t>Боженкин,Теренкова,Якутович</t>
  </si>
  <si>
    <t>Потапова, Константинова, Козлов, Русаков, Семенов, Борисова, Богун Анастасия,Богун Александр, Каратаева</t>
  </si>
  <si>
    <t>Мазанюк, Федоров, Афанасьев, Железцов</t>
  </si>
  <si>
    <t>Хохлов, Ярошевич, Дудченко</t>
  </si>
  <si>
    <t>Фрицлер, Пятых, Шароглазов, Чайкисов, Алексеенко</t>
  </si>
  <si>
    <t>Дружинин</t>
  </si>
  <si>
    <t>09- Литература</t>
  </si>
  <si>
    <t>Царева</t>
  </si>
  <si>
    <t>09- Физика</t>
  </si>
  <si>
    <t>Картовенко</t>
  </si>
  <si>
    <t>Красильников, Толстоухов, Афанасьев, Егоров</t>
  </si>
  <si>
    <t>Иванова</t>
  </si>
  <si>
    <t>Розин</t>
  </si>
  <si>
    <t>Михайлов</t>
  </si>
  <si>
    <t>Дудченко</t>
  </si>
  <si>
    <t>Тушина</t>
  </si>
  <si>
    <t>09- Математика</t>
  </si>
  <si>
    <t>09- Химия</t>
  </si>
  <si>
    <t>07- История</t>
  </si>
  <si>
    <t>Данилова</t>
  </si>
  <si>
    <t>Тихонова</t>
  </si>
  <si>
    <t>Кардапольцев</t>
  </si>
  <si>
    <t>Потапов</t>
  </si>
  <si>
    <t>08-География</t>
  </si>
  <si>
    <t>Константинова, Пыжьянов, Семенов, Богун Анастасия, Воробьев, Артеменко, Барков,Индоленко, Каратаева</t>
  </si>
  <si>
    <t>Макурин</t>
  </si>
  <si>
    <t>Савельева, Самохвалова,Полещук,Пушкарев,Юрицын,Ярошевич,Царев,Заболев,Измайлов К,Левкин,Коротецкий</t>
  </si>
  <si>
    <t>Чайкисов,Фрицлер,Седельникова</t>
  </si>
  <si>
    <t>Яковлев,Старцев,Малых</t>
  </si>
  <si>
    <t>12 - Обществознание</t>
  </si>
  <si>
    <t>Типухина,Солдатенкова,Старышева,Трофимчик,Хасанова С,Хасанова Х</t>
  </si>
  <si>
    <t>Курчевенко,Уфимцев,Данилова,Исполнев,Дмитриева</t>
  </si>
  <si>
    <t>Савицкий,Разживина,Хохряков,Бухарова</t>
  </si>
  <si>
    <t>Глебенкова</t>
  </si>
  <si>
    <t>Боровкова</t>
  </si>
  <si>
    <t>Карпеев</t>
  </si>
  <si>
    <t>общая</t>
  </si>
  <si>
    <t>Комиссарова, Яковлев</t>
  </si>
  <si>
    <t>Яковлев</t>
  </si>
  <si>
    <t>Богун Анаст, Каратаева, Семенов</t>
  </si>
  <si>
    <t>Дудченко,Измайлов К,Хасанова Х, Ярошевич Андреев не был на пересдаче</t>
  </si>
  <si>
    <t>21.06.2018 пересдача</t>
  </si>
  <si>
    <t>23.06.2018 пересдача</t>
  </si>
  <si>
    <t>итоговая</t>
  </si>
  <si>
    <t>22.06.2018 пересдача</t>
  </si>
  <si>
    <t>Измайлов К</t>
  </si>
  <si>
    <t>Богун Александр</t>
  </si>
  <si>
    <t>Афанасьев</t>
  </si>
  <si>
    <t>Дмитриева</t>
  </si>
  <si>
    <t>Малых</t>
  </si>
  <si>
    <t>Яковлев, Малых</t>
  </si>
  <si>
    <t>Богун Анаст, Богун Алекс,Каратаева, Семенов</t>
  </si>
  <si>
    <t>Хасанова Х, Дудченко, Ярошевич</t>
  </si>
  <si>
    <t>Алексеенко, Савицкий, Фрицлер, Хохряков, Чайкисов, Шароглазов</t>
  </si>
  <si>
    <t>Индоленко</t>
  </si>
  <si>
    <t>Заболев Н, Измайлов К, Юрицын, Ярошевич</t>
  </si>
  <si>
    <t>Савицкий, Фрицлер, Шароглазов, Седельникова, Алексеенко</t>
  </si>
  <si>
    <t>Алексеенко,Савицкий, Седельникова, Хохряков, Чайкисов, Шароглазов</t>
  </si>
  <si>
    <t>Индоленко, Богун Анаст,Каратаева,Семенов</t>
  </si>
  <si>
    <t>Заболев Н,Юрицын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</si>
</sst>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A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2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9" fontId="1" fillId="5" borderId="1" xfId="0" applyNumberFormat="1" applyFont="1" applyFill="1" applyBorder="1"/>
    <xf numFmtId="2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3" fillId="5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9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/>
    <xf numFmtId="0" fontId="4" fillId="0" borderId="0" xfId="0" applyFont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/>
    </xf>
    <xf numFmtId="9" fontId="1" fillId="7" borderId="1" xfId="0" applyNumberFormat="1" applyFont="1" applyFill="1" applyBorder="1"/>
    <xf numFmtId="164" fontId="1" fillId="7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/>
    <xf numFmtId="0" fontId="3" fillId="7" borderId="1" xfId="0" applyFont="1" applyFill="1" applyBorder="1"/>
    <xf numFmtId="0" fontId="5" fillId="0" borderId="0" xfId="0" applyFont="1"/>
    <xf numFmtId="0" fontId="1" fillId="8" borderId="1" xfId="0" applyFont="1" applyFill="1" applyBorder="1"/>
    <xf numFmtId="0" fontId="1" fillId="8" borderId="1" xfId="0" applyFont="1" applyFill="1" applyBorder="1" applyAlignment="1">
      <alignment vertical="center"/>
    </xf>
    <xf numFmtId="9" fontId="1" fillId="8" borderId="1" xfId="0" applyNumberFormat="1" applyFont="1" applyFill="1" applyBorder="1"/>
    <xf numFmtId="164" fontId="1" fillId="8" borderId="1" xfId="0" applyNumberFormat="1" applyFont="1" applyFill="1" applyBorder="1" applyAlignment="1">
      <alignment vertical="center"/>
    </xf>
    <xf numFmtId="2" fontId="1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/>
    <xf numFmtId="0" fontId="0" fillId="8" borderId="1" xfId="0" applyFill="1" applyBorder="1"/>
    <xf numFmtId="0" fontId="3" fillId="8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FA2FC"/>
      <color rgb="FF8A1CF8"/>
      <color rgb="FFB87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topLeftCell="A22" workbookViewId="0">
      <selection activeCell="R36" sqref="R36"/>
    </sheetView>
  </sheetViews>
  <sheetFormatPr defaultRowHeight="15" x14ac:dyDescent="0.25"/>
  <cols>
    <col min="1" max="1" width="13.42578125" customWidth="1"/>
    <col min="4" max="4" width="10.140625" bestFit="1" customWidth="1"/>
    <col min="13" max="13" width="11.5703125" customWidth="1"/>
    <col min="14" max="14" width="11" customWidth="1"/>
    <col min="15" max="15" width="11.28515625" customWidth="1"/>
    <col min="16" max="16" width="13.5703125" customWidth="1"/>
  </cols>
  <sheetData>
    <row r="1" spans="1:17" ht="18.75" x14ac:dyDescent="0.3">
      <c r="A1" s="53" t="s">
        <v>0</v>
      </c>
      <c r="B1" s="53"/>
      <c r="C1" s="53"/>
      <c r="D1" s="1">
        <v>43245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2</v>
      </c>
      <c r="C5" s="6">
        <v>2</v>
      </c>
      <c r="D5" s="7">
        <f t="shared" ref="D5:D6" si="0">C5/B5</f>
        <v>1</v>
      </c>
      <c r="E5" s="6">
        <v>2</v>
      </c>
      <c r="F5" s="8">
        <f t="shared" ref="F5:F6" si="1">E5/$C5</f>
        <v>1</v>
      </c>
      <c r="G5" s="6">
        <v>0</v>
      </c>
      <c r="H5" s="9">
        <f t="shared" ref="H5:H13" si="2">G5/$C5</f>
        <v>0</v>
      </c>
      <c r="I5" s="6">
        <v>0</v>
      </c>
      <c r="J5" s="9">
        <f t="shared" ref="J5:J13" si="3">I5/$C5</f>
        <v>0</v>
      </c>
      <c r="K5" s="6">
        <v>0</v>
      </c>
      <c r="L5" s="9">
        <f t="shared" ref="L5:L13" si="4">K5/$C5</f>
        <v>0</v>
      </c>
      <c r="M5" s="10">
        <f t="shared" ref="M5:M13" si="5" xml:space="preserve"> (E5*5+G5*4+I5*3+K5*2)/C5</f>
        <v>5</v>
      </c>
      <c r="N5" s="10">
        <v>62</v>
      </c>
      <c r="O5" s="11">
        <f t="shared" ref="O5:O13" si="6">(C5-K5)/C5</f>
        <v>1</v>
      </c>
      <c r="P5" s="11">
        <f t="shared" ref="P5:P13" si="7">(E5+G5)/C5</f>
        <v>1</v>
      </c>
    </row>
    <row r="6" spans="1:17" ht="18.75" x14ac:dyDescent="0.3">
      <c r="A6" s="4" t="s">
        <v>11</v>
      </c>
      <c r="B6" s="4">
        <v>1</v>
      </c>
      <c r="C6" s="12">
        <v>1</v>
      </c>
      <c r="D6" s="7">
        <f t="shared" si="0"/>
        <v>1</v>
      </c>
      <c r="E6" s="6">
        <v>0</v>
      </c>
      <c r="F6" s="8">
        <f t="shared" si="1"/>
        <v>0</v>
      </c>
      <c r="G6" s="6">
        <v>1</v>
      </c>
      <c r="H6" s="9">
        <f t="shared" si="2"/>
        <v>1</v>
      </c>
      <c r="I6" s="6">
        <v>0</v>
      </c>
      <c r="J6" s="9">
        <f t="shared" si="3"/>
        <v>0</v>
      </c>
      <c r="K6" s="6">
        <v>0</v>
      </c>
      <c r="L6" s="9">
        <f t="shared" si="4"/>
        <v>0</v>
      </c>
      <c r="M6" s="10">
        <f t="shared" si="5"/>
        <v>4</v>
      </c>
      <c r="N6" s="10">
        <v>55</v>
      </c>
      <c r="O6" s="11">
        <f t="shared" si="6"/>
        <v>1</v>
      </c>
      <c r="P6" s="11">
        <f t="shared" si="7"/>
        <v>1</v>
      </c>
    </row>
    <row r="7" spans="1:17" ht="18.75" x14ac:dyDescent="0.3">
      <c r="A7" s="4" t="s">
        <v>16</v>
      </c>
      <c r="B7" s="43"/>
      <c r="C7" s="44"/>
      <c r="D7" s="45"/>
      <c r="E7" s="44"/>
      <c r="F7" s="46"/>
      <c r="G7" s="44"/>
      <c r="H7" s="46"/>
      <c r="I7" s="44"/>
      <c r="J7" s="46"/>
      <c r="K7" s="44"/>
      <c r="L7" s="46"/>
      <c r="M7" s="47"/>
      <c r="N7" s="47"/>
      <c r="O7" s="48"/>
      <c r="P7" s="48"/>
    </row>
    <row r="8" spans="1:17" ht="18.75" x14ac:dyDescent="0.3">
      <c r="A8" s="4" t="s">
        <v>17</v>
      </c>
      <c r="B8" s="43"/>
      <c r="C8" s="44"/>
      <c r="D8" s="45"/>
      <c r="E8" s="44"/>
      <c r="F8" s="46"/>
      <c r="G8" s="44"/>
      <c r="H8" s="46"/>
      <c r="I8" s="44"/>
      <c r="J8" s="46"/>
      <c r="K8" s="44"/>
      <c r="L8" s="46"/>
      <c r="M8" s="47"/>
      <c r="N8" s="47"/>
      <c r="O8" s="48"/>
      <c r="P8" s="48"/>
    </row>
    <row r="9" spans="1:17" ht="18.75" x14ac:dyDescent="0.3">
      <c r="A9" s="4" t="s">
        <v>12</v>
      </c>
      <c r="B9" s="4">
        <v>1</v>
      </c>
      <c r="C9" s="12">
        <v>1</v>
      </c>
      <c r="D9" s="7">
        <f>C9/B9</f>
        <v>1</v>
      </c>
      <c r="E9" s="6">
        <v>0</v>
      </c>
      <c r="F9" s="8">
        <f>E9/$C9</f>
        <v>0</v>
      </c>
      <c r="G9" s="6">
        <v>0</v>
      </c>
      <c r="H9" s="9">
        <f>G9/$C9</f>
        <v>0</v>
      </c>
      <c r="I9" s="6">
        <v>0</v>
      </c>
      <c r="J9" s="9">
        <f>I9/$C9</f>
        <v>0</v>
      </c>
      <c r="K9" s="6">
        <v>1</v>
      </c>
      <c r="L9" s="9">
        <f>K9/$C9</f>
        <v>1</v>
      </c>
      <c r="M9" s="10">
        <f xml:space="preserve"> (E9*5+G9*4+I9*3+K9*2)/C9</f>
        <v>2</v>
      </c>
      <c r="N9" s="10">
        <v>11</v>
      </c>
      <c r="O9" s="11">
        <f>(C9-K9)/C9</f>
        <v>0</v>
      </c>
      <c r="P9" s="11">
        <f>(E9+G9)/C9</f>
        <v>0</v>
      </c>
      <c r="Q9" t="s">
        <v>13</v>
      </c>
    </row>
    <row r="10" spans="1:17" ht="18.75" x14ac:dyDescent="0.3">
      <c r="A10" s="4" t="s">
        <v>18</v>
      </c>
      <c r="B10" s="43"/>
      <c r="C10" s="44"/>
      <c r="D10" s="45"/>
      <c r="E10" s="44"/>
      <c r="F10" s="46"/>
      <c r="G10" s="44"/>
      <c r="H10" s="46"/>
      <c r="I10" s="44"/>
      <c r="J10" s="46"/>
      <c r="K10" s="44"/>
      <c r="L10" s="46"/>
      <c r="M10" s="47"/>
      <c r="N10" s="47"/>
      <c r="O10" s="48"/>
      <c r="P10" s="48"/>
    </row>
    <row r="11" spans="1:17" ht="18.75" x14ac:dyDescent="0.3">
      <c r="A11" s="4" t="s">
        <v>19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7" ht="18.75" x14ac:dyDescent="0.3">
      <c r="A12" s="13" t="s">
        <v>14</v>
      </c>
      <c r="B12" s="13">
        <f>SUM(B5:B9)</f>
        <v>4</v>
      </c>
      <c r="C12" s="14">
        <f>SUM(C5:C9)</f>
        <v>4</v>
      </c>
      <c r="D12" s="15">
        <f>C12/B12</f>
        <v>1</v>
      </c>
      <c r="E12" s="14">
        <f>SUM(E5:E9)</f>
        <v>2</v>
      </c>
      <c r="F12" s="16">
        <f>E12/C12</f>
        <v>0.5</v>
      </c>
      <c r="G12" s="14">
        <f>SUM(G5:G9)</f>
        <v>1</v>
      </c>
      <c r="H12" s="16">
        <f t="shared" si="2"/>
        <v>0.25</v>
      </c>
      <c r="I12" s="14">
        <f>SUM(I5:I9)</f>
        <v>0</v>
      </c>
      <c r="J12" s="16">
        <f t="shared" si="3"/>
        <v>0</v>
      </c>
      <c r="K12" s="14">
        <f>SUM(K5:K9)</f>
        <v>1</v>
      </c>
      <c r="L12" s="16">
        <f t="shared" si="4"/>
        <v>0.25</v>
      </c>
      <c r="M12" s="17">
        <f t="shared" si="5"/>
        <v>4</v>
      </c>
      <c r="N12" s="17">
        <f>AVERAGE(N5:N11)</f>
        <v>42.666666666666664</v>
      </c>
      <c r="O12" s="15">
        <f t="shared" si="6"/>
        <v>0.75</v>
      </c>
      <c r="P12" s="15">
        <f t="shared" si="7"/>
        <v>0.75</v>
      </c>
    </row>
    <row r="13" spans="1:17" ht="18.75" x14ac:dyDescent="0.3">
      <c r="A13" s="18" t="s">
        <v>15</v>
      </c>
      <c r="B13" s="18">
        <v>1426</v>
      </c>
      <c r="C13" s="19">
        <v>1413</v>
      </c>
      <c r="D13" s="20">
        <f>C13/B13</f>
        <v>0.99088359046283314</v>
      </c>
      <c r="E13" s="19">
        <v>583</v>
      </c>
      <c r="F13" s="21">
        <f>E13/C13</f>
        <v>0.41259731068648264</v>
      </c>
      <c r="G13" s="19">
        <v>528</v>
      </c>
      <c r="H13" s="21">
        <f t="shared" si="2"/>
        <v>0.37367303609341823</v>
      </c>
      <c r="I13" s="19">
        <v>248</v>
      </c>
      <c r="J13" s="21">
        <f t="shared" si="3"/>
        <v>0.17551309271054494</v>
      </c>
      <c r="K13" s="19">
        <v>54</v>
      </c>
      <c r="L13" s="21">
        <f t="shared" si="4"/>
        <v>3.8216560509554139E-2</v>
      </c>
      <c r="M13" s="22">
        <f t="shared" si="5"/>
        <v>4.1606510969568298</v>
      </c>
      <c r="N13" s="22">
        <v>53.7</v>
      </c>
      <c r="O13" s="20">
        <f t="shared" si="6"/>
        <v>0.96178343949044587</v>
      </c>
      <c r="P13" s="20">
        <f t="shared" si="7"/>
        <v>0.78627034677990093</v>
      </c>
    </row>
    <row r="16" spans="1:17" ht="18.75" x14ac:dyDescent="0.3">
      <c r="A16" s="53" t="s">
        <v>0</v>
      </c>
      <c r="B16" s="53"/>
      <c r="C16" s="53"/>
      <c r="D16" s="1" t="s">
        <v>71</v>
      </c>
    </row>
    <row r="18" spans="1:16" ht="18.75" x14ac:dyDescent="0.25">
      <c r="A18" s="54" t="s">
        <v>1</v>
      </c>
      <c r="B18" s="55" t="s">
        <v>2</v>
      </c>
      <c r="C18" s="57" t="s">
        <v>3</v>
      </c>
      <c r="D18" s="57"/>
      <c r="E18" s="58">
        <v>5</v>
      </c>
      <c r="F18" s="59"/>
      <c r="G18" s="58">
        <v>4</v>
      </c>
      <c r="H18" s="59"/>
      <c r="I18" s="58">
        <v>3</v>
      </c>
      <c r="J18" s="59"/>
      <c r="K18" s="58">
        <v>2</v>
      </c>
      <c r="L18" s="59"/>
      <c r="M18" s="51" t="s">
        <v>4</v>
      </c>
      <c r="N18" s="51" t="s">
        <v>5</v>
      </c>
      <c r="O18" s="51" t="s">
        <v>6</v>
      </c>
      <c r="P18" s="51" t="s">
        <v>7</v>
      </c>
    </row>
    <row r="19" spans="1:16" ht="37.5" x14ac:dyDescent="0.25">
      <c r="A19" s="54"/>
      <c r="B19" s="56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2"/>
      <c r="N19" s="52"/>
      <c r="O19" s="52"/>
      <c r="P19" s="52"/>
    </row>
    <row r="20" spans="1:16" ht="18.75" x14ac:dyDescent="0.3">
      <c r="A20" s="4" t="s">
        <v>10</v>
      </c>
      <c r="B20" s="43"/>
      <c r="C20" s="44"/>
      <c r="D20" s="45"/>
      <c r="E20" s="44"/>
      <c r="F20" s="46"/>
      <c r="G20" s="44"/>
      <c r="H20" s="46"/>
      <c r="I20" s="44"/>
      <c r="J20" s="46"/>
      <c r="K20" s="44"/>
      <c r="L20" s="46"/>
      <c r="M20" s="47"/>
      <c r="N20" s="47"/>
      <c r="O20" s="48"/>
      <c r="P20" s="48"/>
    </row>
    <row r="21" spans="1:16" ht="18.75" x14ac:dyDescent="0.3">
      <c r="A21" s="4" t="s">
        <v>11</v>
      </c>
      <c r="B21" s="43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7"/>
      <c r="N21" s="47"/>
      <c r="O21" s="48"/>
      <c r="P21" s="48"/>
    </row>
    <row r="22" spans="1:16" ht="18.75" x14ac:dyDescent="0.3">
      <c r="A22" s="4" t="s">
        <v>16</v>
      </c>
      <c r="B22" s="43"/>
      <c r="C22" s="44"/>
      <c r="D22" s="45"/>
      <c r="E22" s="44"/>
      <c r="F22" s="46"/>
      <c r="G22" s="44"/>
      <c r="H22" s="46"/>
      <c r="I22" s="44"/>
      <c r="J22" s="46"/>
      <c r="K22" s="44"/>
      <c r="L22" s="46"/>
      <c r="M22" s="47"/>
      <c r="N22" s="47"/>
      <c r="O22" s="48"/>
      <c r="P22" s="48"/>
    </row>
    <row r="23" spans="1:16" ht="18.75" x14ac:dyDescent="0.3">
      <c r="A23" s="4" t="s">
        <v>17</v>
      </c>
      <c r="B23" s="43"/>
      <c r="C23" s="44"/>
      <c r="D23" s="45"/>
      <c r="E23" s="44"/>
      <c r="F23" s="46"/>
      <c r="G23" s="44"/>
      <c r="H23" s="46"/>
      <c r="I23" s="44"/>
      <c r="J23" s="46"/>
      <c r="K23" s="44"/>
      <c r="L23" s="46"/>
      <c r="M23" s="47"/>
      <c r="N23" s="47"/>
      <c r="O23" s="48"/>
      <c r="P23" s="48"/>
    </row>
    <row r="24" spans="1:16" ht="18.75" x14ac:dyDescent="0.3">
      <c r="A24" s="4" t="s">
        <v>12</v>
      </c>
      <c r="B24" s="4">
        <v>1</v>
      </c>
      <c r="C24" s="12">
        <f>E24+G24+I24+K24</f>
        <v>1</v>
      </c>
      <c r="D24" s="7">
        <f>C24/B24</f>
        <v>1</v>
      </c>
      <c r="E24" s="6">
        <v>0</v>
      </c>
      <c r="F24" s="8">
        <f>E24/$C24</f>
        <v>0</v>
      </c>
      <c r="G24" s="6">
        <v>0</v>
      </c>
      <c r="H24" s="9">
        <f>G24/$C24</f>
        <v>0</v>
      </c>
      <c r="I24" s="6">
        <v>1</v>
      </c>
      <c r="J24" s="9">
        <f>I24/$C24</f>
        <v>1</v>
      </c>
      <c r="K24" s="6">
        <v>0</v>
      </c>
      <c r="L24" s="9">
        <f>K24/$C24</f>
        <v>0</v>
      </c>
      <c r="M24" s="10">
        <f xml:space="preserve"> (E24*5+G24*4+I24*3+K24*2)/C24</f>
        <v>3</v>
      </c>
      <c r="N24" s="10">
        <v>11</v>
      </c>
      <c r="O24" s="11">
        <f>(C24-K24)/C24</f>
        <v>1</v>
      </c>
      <c r="P24" s="11">
        <f>(E24+G24)/C24</f>
        <v>0</v>
      </c>
    </row>
    <row r="25" spans="1:16" ht="18.75" x14ac:dyDescent="0.3">
      <c r="A25" s="4" t="s">
        <v>18</v>
      </c>
      <c r="B25" s="43"/>
      <c r="C25" s="44"/>
      <c r="D25" s="45"/>
      <c r="E25" s="44"/>
      <c r="F25" s="46"/>
      <c r="G25" s="44"/>
      <c r="H25" s="46"/>
      <c r="I25" s="44"/>
      <c r="J25" s="46"/>
      <c r="K25" s="44"/>
      <c r="L25" s="46"/>
      <c r="M25" s="47"/>
      <c r="N25" s="47"/>
      <c r="O25" s="48"/>
      <c r="P25" s="48"/>
    </row>
    <row r="26" spans="1:16" ht="18.75" x14ac:dyDescent="0.3">
      <c r="A26" s="4" t="s">
        <v>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8.75" x14ac:dyDescent="0.3">
      <c r="A27" s="13" t="s">
        <v>14</v>
      </c>
      <c r="B27" s="13">
        <f>SUM(B20:B24)</f>
        <v>1</v>
      </c>
      <c r="C27" s="14">
        <f>SUM(C20:C24)</f>
        <v>1</v>
      </c>
      <c r="D27" s="15">
        <f>C27/B27</f>
        <v>1</v>
      </c>
      <c r="E27" s="14">
        <f>SUM(E20:E24)</f>
        <v>0</v>
      </c>
      <c r="F27" s="16">
        <f>E27/C27</f>
        <v>0</v>
      </c>
      <c r="G27" s="14">
        <f>SUM(G20:G24)</f>
        <v>0</v>
      </c>
      <c r="H27" s="16">
        <f t="shared" ref="H27:H28" si="8">G27/$C27</f>
        <v>0</v>
      </c>
      <c r="I27" s="14">
        <f>SUM(I20:I24)</f>
        <v>1</v>
      </c>
      <c r="J27" s="16">
        <f t="shared" ref="J27:J28" si="9">I27/$C27</f>
        <v>1</v>
      </c>
      <c r="K27" s="14">
        <f>SUM(K20:K24)</f>
        <v>0</v>
      </c>
      <c r="L27" s="16">
        <f t="shared" ref="L27:L28" si="10">K27/$C27</f>
        <v>0</v>
      </c>
      <c r="M27" s="17">
        <f t="shared" ref="M27" si="11" xml:space="preserve"> (E27*5+G27*4+I27*3+K27*2)/C27</f>
        <v>3</v>
      </c>
      <c r="N27" s="17">
        <f>AVERAGE(N20:N26)</f>
        <v>11</v>
      </c>
      <c r="O27" s="15">
        <f t="shared" ref="O27:O28" si="12">(C27-K27)/C27</f>
        <v>1</v>
      </c>
      <c r="P27" s="15">
        <f t="shared" ref="P27:P28" si="13">(E27+G27)/C27</f>
        <v>0</v>
      </c>
    </row>
    <row r="28" spans="1:16" ht="18.75" x14ac:dyDescent="0.3">
      <c r="A28" s="18" t="s">
        <v>15</v>
      </c>
      <c r="B28" s="18">
        <v>62</v>
      </c>
      <c r="C28" s="19">
        <f>E28+G28+I28+K28</f>
        <v>59</v>
      </c>
      <c r="D28" s="20">
        <f>C28/B28</f>
        <v>0.95161290322580649</v>
      </c>
      <c r="E28" s="19">
        <v>4</v>
      </c>
      <c r="F28" s="21">
        <f>E28/C28</f>
        <v>6.7796610169491525E-2</v>
      </c>
      <c r="G28" s="19">
        <v>12</v>
      </c>
      <c r="H28" s="21">
        <f t="shared" si="8"/>
        <v>0.20338983050847459</v>
      </c>
      <c r="I28" s="19">
        <v>32</v>
      </c>
      <c r="J28" s="21">
        <f t="shared" si="9"/>
        <v>0.5423728813559322</v>
      </c>
      <c r="K28" s="19">
        <v>11</v>
      </c>
      <c r="L28" s="21">
        <f t="shared" si="10"/>
        <v>0.1864406779661017</v>
      </c>
      <c r="M28" s="22">
        <f>(E28*5+G28*4+I28*3+K28*2)/C28</f>
        <v>3.152542372881356</v>
      </c>
      <c r="N28" s="22">
        <v>39</v>
      </c>
      <c r="O28" s="20">
        <f t="shared" si="12"/>
        <v>0.81355932203389836</v>
      </c>
      <c r="P28" s="20">
        <f t="shared" si="13"/>
        <v>0.2711864406779661</v>
      </c>
    </row>
    <row r="32" spans="1:16" ht="18.75" x14ac:dyDescent="0.3">
      <c r="A32" s="53" t="s">
        <v>0</v>
      </c>
      <c r="B32" s="53"/>
      <c r="C32" s="53"/>
      <c r="D32" s="1" t="s">
        <v>72</v>
      </c>
    </row>
    <row r="34" spans="1:16" ht="18.75" x14ac:dyDescent="0.25">
      <c r="A34" s="54" t="s">
        <v>1</v>
      </c>
      <c r="B34" s="55" t="s">
        <v>2</v>
      </c>
      <c r="C34" s="57" t="s">
        <v>3</v>
      </c>
      <c r="D34" s="57"/>
      <c r="E34" s="58">
        <v>5</v>
      </c>
      <c r="F34" s="59"/>
      <c r="G34" s="58">
        <v>4</v>
      </c>
      <c r="H34" s="59"/>
      <c r="I34" s="58">
        <v>3</v>
      </c>
      <c r="J34" s="59"/>
      <c r="K34" s="58">
        <v>2</v>
      </c>
      <c r="L34" s="59"/>
      <c r="M34" s="51" t="s">
        <v>4</v>
      </c>
      <c r="N34" s="51" t="s">
        <v>5</v>
      </c>
      <c r="O34" s="51" t="s">
        <v>6</v>
      </c>
      <c r="P34" s="51" t="s">
        <v>7</v>
      </c>
    </row>
    <row r="35" spans="1:16" ht="37.5" x14ac:dyDescent="0.25">
      <c r="A35" s="54"/>
      <c r="B35" s="56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2"/>
      <c r="N35" s="52"/>
      <c r="O35" s="52"/>
      <c r="P35" s="52"/>
    </row>
    <row r="36" spans="1:16" ht="18.75" x14ac:dyDescent="0.3">
      <c r="A36" s="4" t="s">
        <v>10</v>
      </c>
      <c r="B36" s="5">
        <v>2</v>
      </c>
      <c r="C36" s="12">
        <f t="shared" ref="C36:C37" si="14">E36+G36+I36+K36</f>
        <v>2</v>
      </c>
      <c r="D36" s="7">
        <f t="shared" ref="D36:D37" si="15">C36/B36</f>
        <v>1</v>
      </c>
      <c r="E36" s="6">
        <v>2</v>
      </c>
      <c r="F36" s="8">
        <f t="shared" ref="F36:F37" si="16">E36/$C36</f>
        <v>1</v>
      </c>
      <c r="G36" s="6">
        <v>0</v>
      </c>
      <c r="H36" s="9">
        <f t="shared" ref="H36:H37" si="17">G36/$C36</f>
        <v>0</v>
      </c>
      <c r="I36" s="6">
        <v>0</v>
      </c>
      <c r="J36" s="9">
        <f t="shared" ref="J36:J37" si="18">I36/$C36</f>
        <v>0</v>
      </c>
      <c r="K36" s="6">
        <v>0</v>
      </c>
      <c r="L36" s="9">
        <f t="shared" ref="L36:L37" si="19">K36/$C36</f>
        <v>0</v>
      </c>
      <c r="M36" s="10">
        <f t="shared" ref="M36:M37" si="20" xml:space="preserve"> (E36*5+G36*4+I36*3+K36*2)/C36</f>
        <v>5</v>
      </c>
      <c r="N36" s="10">
        <v>62</v>
      </c>
      <c r="O36" s="11">
        <f t="shared" ref="O36:O37" si="21">(C36-K36)/C36</f>
        <v>1</v>
      </c>
      <c r="P36" s="11">
        <f t="shared" ref="P36:P37" si="22">(E36+G36)/C36</f>
        <v>1</v>
      </c>
    </row>
    <row r="37" spans="1:16" ht="18.75" x14ac:dyDescent="0.3">
      <c r="A37" s="4" t="s">
        <v>11</v>
      </c>
      <c r="B37" s="4">
        <v>1</v>
      </c>
      <c r="C37" s="12">
        <f t="shared" si="14"/>
        <v>1</v>
      </c>
      <c r="D37" s="7">
        <f t="shared" si="15"/>
        <v>1</v>
      </c>
      <c r="E37" s="6">
        <v>0</v>
      </c>
      <c r="F37" s="8">
        <f t="shared" si="16"/>
        <v>0</v>
      </c>
      <c r="G37" s="6">
        <v>1</v>
      </c>
      <c r="H37" s="9">
        <f t="shared" si="17"/>
        <v>1</v>
      </c>
      <c r="I37" s="6">
        <v>0</v>
      </c>
      <c r="J37" s="9">
        <f t="shared" si="18"/>
        <v>0</v>
      </c>
      <c r="K37" s="6">
        <v>0</v>
      </c>
      <c r="L37" s="9">
        <f t="shared" si="19"/>
        <v>0</v>
      </c>
      <c r="M37" s="10">
        <f t="shared" si="20"/>
        <v>4</v>
      </c>
      <c r="N37" s="10">
        <v>55</v>
      </c>
      <c r="O37" s="11">
        <f t="shared" si="21"/>
        <v>1</v>
      </c>
      <c r="P37" s="11">
        <f t="shared" si="22"/>
        <v>1</v>
      </c>
    </row>
    <row r="38" spans="1:16" ht="18.75" x14ac:dyDescent="0.3">
      <c r="A38" s="4" t="s">
        <v>16</v>
      </c>
      <c r="B38" s="43"/>
      <c r="C38" s="45"/>
      <c r="D38" s="45"/>
      <c r="E38" s="44"/>
      <c r="F38" s="46"/>
      <c r="G38" s="44"/>
      <c r="H38" s="46"/>
      <c r="I38" s="44"/>
      <c r="J38" s="46"/>
      <c r="K38" s="44"/>
      <c r="L38" s="46"/>
      <c r="M38" s="47"/>
      <c r="N38" s="47"/>
      <c r="O38" s="48"/>
      <c r="P38" s="48"/>
    </row>
    <row r="39" spans="1:16" ht="18.75" x14ac:dyDescent="0.3">
      <c r="A39" s="4" t="s">
        <v>17</v>
      </c>
      <c r="B39" s="43"/>
      <c r="C39" s="45"/>
      <c r="D39" s="45"/>
      <c r="E39" s="44"/>
      <c r="F39" s="46"/>
      <c r="G39" s="44"/>
      <c r="H39" s="46"/>
      <c r="I39" s="44"/>
      <c r="J39" s="46"/>
      <c r="K39" s="44"/>
      <c r="L39" s="46"/>
      <c r="M39" s="47"/>
      <c r="N39" s="47"/>
      <c r="O39" s="48"/>
      <c r="P39" s="48"/>
    </row>
    <row r="40" spans="1:16" ht="18.75" x14ac:dyDescent="0.3">
      <c r="A40" s="4" t="s">
        <v>12</v>
      </c>
      <c r="B40" s="4">
        <v>1</v>
      </c>
      <c r="C40" s="12">
        <f>E40+G40+I40+K40</f>
        <v>1</v>
      </c>
      <c r="D40" s="7">
        <f>C40/B40</f>
        <v>1</v>
      </c>
      <c r="E40" s="6">
        <v>0</v>
      </c>
      <c r="F40" s="8">
        <f>E40/$C40</f>
        <v>0</v>
      </c>
      <c r="G40" s="6">
        <v>0</v>
      </c>
      <c r="H40" s="9">
        <f>G40/$C40</f>
        <v>0</v>
      </c>
      <c r="I40" s="6">
        <v>1</v>
      </c>
      <c r="J40" s="9">
        <f>I40/$C40</f>
        <v>1</v>
      </c>
      <c r="K40" s="6">
        <v>0</v>
      </c>
      <c r="L40" s="9">
        <f>K40/$C40</f>
        <v>0</v>
      </c>
      <c r="M40" s="10">
        <f xml:space="preserve"> (E40*5+G40*4+I40*3+K40*2)/C40</f>
        <v>3</v>
      </c>
      <c r="N40" s="10">
        <v>11</v>
      </c>
      <c r="O40" s="11">
        <f>(C40-K40)/C40</f>
        <v>1</v>
      </c>
      <c r="P40" s="11">
        <f>(E40+G40)/C40</f>
        <v>0</v>
      </c>
    </row>
    <row r="41" spans="1:16" ht="18.75" x14ac:dyDescent="0.3">
      <c r="A41" s="4" t="s">
        <v>18</v>
      </c>
      <c r="B41" s="43"/>
      <c r="C41" s="44"/>
      <c r="D41" s="45"/>
      <c r="E41" s="44"/>
      <c r="F41" s="46"/>
      <c r="G41" s="44"/>
      <c r="H41" s="46"/>
      <c r="I41" s="44"/>
      <c r="J41" s="46"/>
      <c r="K41" s="44"/>
      <c r="L41" s="46"/>
      <c r="M41" s="47"/>
      <c r="N41" s="47"/>
      <c r="O41" s="48"/>
      <c r="P41" s="48"/>
    </row>
    <row r="42" spans="1:16" ht="18.75" x14ac:dyDescent="0.3">
      <c r="A42" s="4" t="s">
        <v>19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8.75" x14ac:dyDescent="0.3">
      <c r="A43" s="13" t="s">
        <v>14</v>
      </c>
      <c r="B43" s="13">
        <f>SUM(B36:B40)</f>
        <v>4</v>
      </c>
      <c r="C43" s="14">
        <f>SUM(C36:C40)</f>
        <v>4</v>
      </c>
      <c r="D43" s="15">
        <f>C43/B43</f>
        <v>1</v>
      </c>
      <c r="E43" s="14">
        <f>SUM(E36:E40)</f>
        <v>2</v>
      </c>
      <c r="F43" s="16">
        <f>E43/C43</f>
        <v>0.5</v>
      </c>
      <c r="G43" s="14">
        <f>SUM(G36:G40)</f>
        <v>1</v>
      </c>
      <c r="H43" s="16">
        <f t="shared" ref="H43:H44" si="23">G43/$C43</f>
        <v>0.25</v>
      </c>
      <c r="I43" s="14">
        <f>SUM(I36:I40)</f>
        <v>1</v>
      </c>
      <c r="J43" s="16">
        <f t="shared" ref="J43:J44" si="24">I43/$C43</f>
        <v>0.25</v>
      </c>
      <c r="K43" s="14">
        <f>SUM(K36:K40)</f>
        <v>0</v>
      </c>
      <c r="L43" s="16">
        <f t="shared" ref="L43:L44" si="25">K43/$C43</f>
        <v>0</v>
      </c>
      <c r="M43" s="17">
        <f t="shared" ref="M43" si="26" xml:space="preserve"> (E43*5+G43*4+I43*3+K43*2)/C43</f>
        <v>4.25</v>
      </c>
      <c r="N43" s="17">
        <f>AVERAGE(N36:N42)</f>
        <v>42.666666666666664</v>
      </c>
      <c r="O43" s="15">
        <f t="shared" ref="O43:O44" si="27">(C43-K43)/C43</f>
        <v>1</v>
      </c>
      <c r="P43" s="15">
        <f t="shared" ref="P43:P44" si="28">(E43+G43)/C43</f>
        <v>0.75</v>
      </c>
    </row>
    <row r="44" spans="1:16" ht="18.75" x14ac:dyDescent="0.3">
      <c r="A44" s="18" t="s">
        <v>15</v>
      </c>
      <c r="B44" s="18">
        <v>1488</v>
      </c>
      <c r="C44" s="19">
        <f>E44+G44+I44+K44</f>
        <v>1472</v>
      </c>
      <c r="D44" s="20">
        <f>C44/B44</f>
        <v>0.989247311827957</v>
      </c>
      <c r="E44" s="19">
        <v>587</v>
      </c>
      <c r="F44" s="21">
        <f>E44/C44</f>
        <v>0.39877717391304346</v>
      </c>
      <c r="G44" s="19">
        <v>540</v>
      </c>
      <c r="H44" s="21">
        <f t="shared" si="23"/>
        <v>0.36684782608695654</v>
      </c>
      <c r="I44" s="19">
        <v>280</v>
      </c>
      <c r="J44" s="21">
        <f t="shared" si="24"/>
        <v>0.19021739130434784</v>
      </c>
      <c r="K44" s="19">
        <v>65</v>
      </c>
      <c r="L44" s="21">
        <f t="shared" si="25"/>
        <v>4.4157608695652176E-2</v>
      </c>
      <c r="M44" s="22">
        <f>(E44*5+G44*4+I44*3+K44*2)/C44</f>
        <v>4.1202445652173916</v>
      </c>
      <c r="N44" s="22">
        <v>46.35</v>
      </c>
      <c r="O44" s="20">
        <f t="shared" si="27"/>
        <v>0.95584239130434778</v>
      </c>
      <c r="P44" s="20">
        <f t="shared" si="28"/>
        <v>0.765625</v>
      </c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A16:C16"/>
    <mergeCell ref="A18:A19"/>
    <mergeCell ref="B18:B19"/>
    <mergeCell ref="C18:D18"/>
    <mergeCell ref="E18:F18"/>
    <mergeCell ref="O18:O19"/>
    <mergeCell ref="P18:P19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8:H18"/>
    <mergeCell ref="I18:J1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1"/>
  <sheetViews>
    <sheetView topLeftCell="A19" zoomScaleNormal="100" workbookViewId="0">
      <selection activeCell="E43" sqref="E43"/>
    </sheetView>
  </sheetViews>
  <sheetFormatPr defaultRowHeight="15" x14ac:dyDescent="0.25"/>
  <cols>
    <col min="1" max="1" width="13.85546875" customWidth="1"/>
    <col min="2" max="3" width="9.42578125" bestFit="1" customWidth="1"/>
    <col min="4" max="4" width="10.7109375" customWidth="1"/>
    <col min="5" max="5" width="9.42578125" bestFit="1" customWidth="1"/>
    <col min="6" max="6" width="11.28515625" bestFit="1" customWidth="1"/>
    <col min="7" max="7" width="9.42578125" bestFit="1" customWidth="1"/>
    <col min="8" max="8" width="11.28515625" bestFit="1" customWidth="1"/>
    <col min="9" max="9" width="9.42578125" bestFit="1" customWidth="1"/>
    <col min="10" max="10" width="11.28515625" bestFit="1" customWidth="1"/>
    <col min="11" max="11" width="9.42578125" bestFit="1" customWidth="1"/>
    <col min="12" max="13" width="11.28515625" bestFit="1" customWidth="1"/>
    <col min="14" max="14" width="9.42578125" bestFit="1" customWidth="1"/>
    <col min="15" max="16" width="11.28515625" bestFit="1" customWidth="1"/>
  </cols>
  <sheetData>
    <row r="1" spans="1:17" ht="18.75" x14ac:dyDescent="0.3">
      <c r="A1" s="53" t="s">
        <v>47</v>
      </c>
      <c r="B1" s="53"/>
      <c r="C1" s="53"/>
      <c r="D1" s="1">
        <v>43258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23">
        <f t="shared" ref="C5" si="0">E5+G5+I5+K5</f>
        <v>1</v>
      </c>
      <c r="D5" s="7">
        <f t="shared" ref="D5:D11" si="1">C5/B5</f>
        <v>2.1276595744680851E-2</v>
      </c>
      <c r="E5" s="6">
        <v>0</v>
      </c>
      <c r="F5" s="8">
        <f t="shared" ref="F5:F11" si="2">E5/$C5</f>
        <v>0</v>
      </c>
      <c r="G5" s="6">
        <v>0</v>
      </c>
      <c r="H5" s="9">
        <f t="shared" ref="H5:H13" si="3">G5/$C5</f>
        <v>0</v>
      </c>
      <c r="I5" s="6">
        <v>1</v>
      </c>
      <c r="J5" s="9">
        <f t="shared" ref="J5:J13" si="4">I5/$C5</f>
        <v>1</v>
      </c>
      <c r="K5" s="6">
        <v>0</v>
      </c>
      <c r="L5" s="9">
        <f t="shared" ref="L5:L13" si="5">K5/$C5</f>
        <v>0</v>
      </c>
      <c r="M5" s="10">
        <f t="shared" ref="M5:M13" si="6" xml:space="preserve"> (E5*5+G5*4+I5*3+K5*2)/C5</f>
        <v>3</v>
      </c>
      <c r="N5" s="10">
        <v>16</v>
      </c>
      <c r="O5" s="11">
        <f t="shared" ref="O5:O13" si="7">(C5-K5)/C5</f>
        <v>1</v>
      </c>
      <c r="P5" s="11">
        <f t="shared" ref="P5:P13" si="8">(E5+G5)/C5</f>
        <v>0</v>
      </c>
    </row>
    <row r="6" spans="1:17" ht="18.75" x14ac:dyDescent="0.3">
      <c r="A6" s="4" t="s">
        <v>11</v>
      </c>
      <c r="B6" s="35"/>
      <c r="C6" s="36"/>
      <c r="D6" s="37"/>
      <c r="E6" s="36"/>
      <c r="F6" s="38"/>
      <c r="G6" s="36"/>
      <c r="H6" s="38"/>
      <c r="I6" s="36"/>
      <c r="J6" s="38"/>
      <c r="K6" s="36"/>
      <c r="L6" s="38"/>
      <c r="M6" s="39"/>
      <c r="N6" s="39"/>
      <c r="O6" s="40"/>
      <c r="P6" s="40"/>
    </row>
    <row r="7" spans="1:17" ht="18.75" x14ac:dyDescent="0.3">
      <c r="A7" s="4" t="s">
        <v>16</v>
      </c>
      <c r="B7" s="41"/>
      <c r="C7" s="36"/>
      <c r="D7" s="37"/>
      <c r="E7" s="36"/>
      <c r="F7" s="38"/>
      <c r="G7" s="36"/>
      <c r="H7" s="38"/>
      <c r="I7" s="36"/>
      <c r="J7" s="38"/>
      <c r="K7" s="36"/>
      <c r="L7" s="38"/>
      <c r="M7" s="39"/>
      <c r="N7" s="39"/>
      <c r="O7" s="40"/>
      <c r="P7" s="40"/>
    </row>
    <row r="8" spans="1:17" ht="18.75" x14ac:dyDescent="0.3">
      <c r="A8" s="4" t="s">
        <v>17</v>
      </c>
      <c r="B8" s="26">
        <v>78</v>
      </c>
      <c r="C8" s="23">
        <f>E8+G8+I8+K8</f>
        <v>3</v>
      </c>
      <c r="D8" s="24">
        <f t="shared" si="1"/>
        <v>3.8461538461538464E-2</v>
      </c>
      <c r="E8" s="23">
        <v>0</v>
      </c>
      <c r="F8" s="8">
        <f t="shared" si="2"/>
        <v>0</v>
      </c>
      <c r="G8" s="23">
        <v>1</v>
      </c>
      <c r="H8" s="9">
        <f t="shared" si="3"/>
        <v>0.33333333333333331</v>
      </c>
      <c r="I8" s="23">
        <v>1</v>
      </c>
      <c r="J8" s="9">
        <f t="shared" si="4"/>
        <v>0.33333333333333331</v>
      </c>
      <c r="K8" s="23">
        <v>1</v>
      </c>
      <c r="L8" s="9">
        <f t="shared" si="5"/>
        <v>0.33333333333333331</v>
      </c>
      <c r="M8" s="10">
        <f t="shared" si="6"/>
        <v>3</v>
      </c>
      <c r="N8" s="25">
        <v>21</v>
      </c>
      <c r="O8" s="11">
        <f t="shared" si="7"/>
        <v>0.66666666666666663</v>
      </c>
      <c r="P8" s="11">
        <f t="shared" si="8"/>
        <v>0.33333333333333331</v>
      </c>
      <c r="Q8" s="34" t="s">
        <v>51</v>
      </c>
    </row>
    <row r="9" spans="1:17" ht="18.75" x14ac:dyDescent="0.3">
      <c r="A9" s="4" t="s">
        <v>12</v>
      </c>
      <c r="B9" s="26">
        <v>63</v>
      </c>
      <c r="C9" s="23">
        <f t="shared" ref="C9:C11" si="9">E9+G9+I9+K9</f>
        <v>1</v>
      </c>
      <c r="D9" s="24">
        <f t="shared" si="1"/>
        <v>1.5873015873015872E-2</v>
      </c>
      <c r="E9" s="23">
        <v>0</v>
      </c>
      <c r="F9" s="8">
        <f t="shared" si="2"/>
        <v>0</v>
      </c>
      <c r="G9" s="23">
        <v>0</v>
      </c>
      <c r="H9" s="9">
        <f t="shared" si="3"/>
        <v>0</v>
      </c>
      <c r="I9" s="23">
        <v>1</v>
      </c>
      <c r="J9" s="9">
        <f t="shared" si="4"/>
        <v>1</v>
      </c>
      <c r="K9" s="23">
        <v>0</v>
      </c>
      <c r="L9" s="9">
        <f t="shared" si="5"/>
        <v>0</v>
      </c>
      <c r="M9" s="10">
        <f t="shared" si="6"/>
        <v>3</v>
      </c>
      <c r="N9" s="25">
        <v>16</v>
      </c>
      <c r="O9" s="11">
        <f t="shared" si="7"/>
        <v>1</v>
      </c>
      <c r="P9" s="11">
        <f t="shared" si="8"/>
        <v>0</v>
      </c>
    </row>
    <row r="10" spans="1:17" ht="18.75" x14ac:dyDescent="0.3">
      <c r="A10" s="4" t="s">
        <v>18</v>
      </c>
      <c r="B10" s="26">
        <v>9</v>
      </c>
      <c r="C10" s="23">
        <f t="shared" si="9"/>
        <v>1</v>
      </c>
      <c r="D10" s="24">
        <f t="shared" si="1"/>
        <v>0.1111111111111111</v>
      </c>
      <c r="E10" s="23">
        <v>0</v>
      </c>
      <c r="F10" s="8">
        <f t="shared" si="2"/>
        <v>0</v>
      </c>
      <c r="G10" s="23">
        <v>0</v>
      </c>
      <c r="H10" s="9">
        <f t="shared" si="3"/>
        <v>0</v>
      </c>
      <c r="I10" s="23">
        <v>1</v>
      </c>
      <c r="J10" s="9">
        <f t="shared" si="4"/>
        <v>1</v>
      </c>
      <c r="K10" s="23">
        <v>0</v>
      </c>
      <c r="L10" s="9">
        <f t="shared" si="5"/>
        <v>0</v>
      </c>
      <c r="M10" s="10">
        <f t="shared" si="6"/>
        <v>3</v>
      </c>
      <c r="N10" s="25">
        <v>18</v>
      </c>
      <c r="O10" s="11">
        <f t="shared" si="7"/>
        <v>1</v>
      </c>
      <c r="P10" s="11">
        <f t="shared" si="8"/>
        <v>0</v>
      </c>
    </row>
    <row r="11" spans="1:17" ht="18.75" x14ac:dyDescent="0.3">
      <c r="A11" s="4" t="s">
        <v>19</v>
      </c>
      <c r="B11" s="26">
        <v>34</v>
      </c>
      <c r="C11" s="23">
        <f t="shared" si="9"/>
        <v>1</v>
      </c>
      <c r="D11" s="24">
        <f t="shared" si="1"/>
        <v>2.9411764705882353E-2</v>
      </c>
      <c r="E11" s="26">
        <v>0</v>
      </c>
      <c r="F11" s="8">
        <f t="shared" si="2"/>
        <v>0</v>
      </c>
      <c r="G11" s="26">
        <v>0</v>
      </c>
      <c r="H11" s="9">
        <f t="shared" si="3"/>
        <v>0</v>
      </c>
      <c r="I11" s="26">
        <v>0</v>
      </c>
      <c r="J11" s="9">
        <f t="shared" si="4"/>
        <v>0</v>
      </c>
      <c r="K11" s="26">
        <v>1</v>
      </c>
      <c r="L11" s="9">
        <f t="shared" si="5"/>
        <v>1</v>
      </c>
      <c r="M11" s="10">
        <f t="shared" si="6"/>
        <v>2</v>
      </c>
      <c r="N11" s="25">
        <v>9</v>
      </c>
      <c r="O11" s="11">
        <f t="shared" si="7"/>
        <v>0</v>
      </c>
      <c r="P11" s="11">
        <f t="shared" si="8"/>
        <v>0</v>
      </c>
      <c r="Q11" s="34" t="s">
        <v>50</v>
      </c>
    </row>
    <row r="12" spans="1:17" ht="18.75" x14ac:dyDescent="0.3">
      <c r="A12" s="13" t="s">
        <v>14</v>
      </c>
      <c r="B12" s="13">
        <f>SUM(B5:B11)</f>
        <v>231</v>
      </c>
      <c r="C12" s="14">
        <f>SUM(C5:C11)</f>
        <v>7</v>
      </c>
      <c r="D12" s="15">
        <f>C12/B12</f>
        <v>3.0303030303030304E-2</v>
      </c>
      <c r="E12" s="14">
        <f>SUM(E5:E11)</f>
        <v>0</v>
      </c>
      <c r="F12" s="16">
        <f>E12/C12</f>
        <v>0</v>
      </c>
      <c r="G12" s="14">
        <f>SUM(G5:G11)</f>
        <v>1</v>
      </c>
      <c r="H12" s="16">
        <f t="shared" si="3"/>
        <v>0.14285714285714285</v>
      </c>
      <c r="I12" s="14">
        <f>SUM(I5:I11)</f>
        <v>4</v>
      </c>
      <c r="J12" s="16">
        <f t="shared" si="4"/>
        <v>0.5714285714285714</v>
      </c>
      <c r="K12" s="14">
        <f>SUM(K5:K11)</f>
        <v>2</v>
      </c>
      <c r="L12" s="16">
        <f t="shared" si="5"/>
        <v>0.2857142857142857</v>
      </c>
      <c r="M12" s="17">
        <f t="shared" si="6"/>
        <v>2.8571428571428572</v>
      </c>
      <c r="N12" s="17">
        <f>AVERAGE(N5:N11)</f>
        <v>16</v>
      </c>
      <c r="O12" s="15">
        <f t="shared" si="7"/>
        <v>0.7142857142857143</v>
      </c>
      <c r="P12" s="15">
        <f t="shared" si="8"/>
        <v>0.14285714285714285</v>
      </c>
    </row>
    <row r="13" spans="1:17" ht="18.75" x14ac:dyDescent="0.3">
      <c r="A13" s="18" t="s">
        <v>15</v>
      </c>
      <c r="B13" s="18">
        <v>991</v>
      </c>
      <c r="C13" s="19">
        <v>978</v>
      </c>
      <c r="D13" s="20">
        <f>C13/B13</f>
        <v>0.98688193743693242</v>
      </c>
      <c r="E13" s="19">
        <v>43</v>
      </c>
      <c r="F13" s="21">
        <f>E13/C13</f>
        <v>4.396728016359918E-2</v>
      </c>
      <c r="G13" s="19">
        <v>271</v>
      </c>
      <c r="H13" s="21">
        <f t="shared" si="3"/>
        <v>0.27709611451942739</v>
      </c>
      <c r="I13" s="19">
        <v>478</v>
      </c>
      <c r="J13" s="21">
        <f t="shared" si="4"/>
        <v>0.4887525562372188</v>
      </c>
      <c r="K13" s="19">
        <v>186</v>
      </c>
      <c r="L13" s="21">
        <f t="shared" si="5"/>
        <v>0.19018404907975461</v>
      </c>
      <c r="M13" s="22">
        <f t="shared" si="6"/>
        <v>3.1748466257668713</v>
      </c>
      <c r="N13" s="22">
        <v>20.100000000000001</v>
      </c>
      <c r="O13" s="20">
        <f t="shared" si="7"/>
        <v>0.80981595092024539</v>
      </c>
      <c r="P13" s="20">
        <f t="shared" si="8"/>
        <v>0.32106339468302658</v>
      </c>
    </row>
    <row r="15" spans="1:17" ht="18.75" x14ac:dyDescent="0.3">
      <c r="A15" s="53" t="s">
        <v>47</v>
      </c>
      <c r="B15" s="53"/>
      <c r="C15" s="53"/>
      <c r="D15" s="1">
        <v>43276</v>
      </c>
    </row>
    <row r="17" spans="1:16" ht="18.75" x14ac:dyDescent="0.25">
      <c r="A17" s="54" t="s">
        <v>1</v>
      </c>
      <c r="B17" s="55" t="s">
        <v>2</v>
      </c>
      <c r="C17" s="57" t="s">
        <v>3</v>
      </c>
      <c r="D17" s="57"/>
      <c r="E17" s="58">
        <v>5</v>
      </c>
      <c r="F17" s="59"/>
      <c r="G17" s="58">
        <v>4</v>
      </c>
      <c r="H17" s="59"/>
      <c r="I17" s="58">
        <v>3</v>
      </c>
      <c r="J17" s="59"/>
      <c r="K17" s="58">
        <v>2</v>
      </c>
      <c r="L17" s="59"/>
      <c r="M17" s="51" t="s">
        <v>4</v>
      </c>
      <c r="N17" s="51" t="s">
        <v>5</v>
      </c>
      <c r="O17" s="51" t="s">
        <v>6</v>
      </c>
      <c r="P17" s="51" t="s">
        <v>7</v>
      </c>
    </row>
    <row r="18" spans="1:16" ht="37.5" x14ac:dyDescent="0.25">
      <c r="A18" s="54"/>
      <c r="B18" s="56"/>
      <c r="C18" s="2" t="s">
        <v>8</v>
      </c>
      <c r="D18" s="2" t="s">
        <v>9</v>
      </c>
      <c r="E18" s="3" t="s">
        <v>8</v>
      </c>
      <c r="F18" s="3" t="s">
        <v>9</v>
      </c>
      <c r="G18" s="3" t="s">
        <v>8</v>
      </c>
      <c r="H18" s="3" t="s">
        <v>9</v>
      </c>
      <c r="I18" s="3" t="s">
        <v>8</v>
      </c>
      <c r="J18" s="3" t="s">
        <v>9</v>
      </c>
      <c r="K18" s="3" t="s">
        <v>8</v>
      </c>
      <c r="L18" s="3" t="s">
        <v>9</v>
      </c>
      <c r="M18" s="52"/>
      <c r="N18" s="52"/>
      <c r="O18" s="52"/>
      <c r="P18" s="52"/>
    </row>
    <row r="19" spans="1:16" ht="18.75" x14ac:dyDescent="0.3">
      <c r="A19" s="4" t="s">
        <v>10</v>
      </c>
      <c r="B19" s="43"/>
      <c r="C19" s="44"/>
      <c r="D19" s="45"/>
      <c r="E19" s="44"/>
      <c r="F19" s="46"/>
      <c r="G19" s="44"/>
      <c r="H19" s="46"/>
      <c r="I19" s="44"/>
      <c r="J19" s="46"/>
      <c r="K19" s="44"/>
      <c r="L19" s="46"/>
      <c r="M19" s="47"/>
      <c r="N19" s="47"/>
      <c r="O19" s="48"/>
      <c r="P19" s="48"/>
    </row>
    <row r="20" spans="1:16" ht="18.75" x14ac:dyDescent="0.3">
      <c r="A20" s="4" t="s">
        <v>11</v>
      </c>
      <c r="B20" s="43"/>
      <c r="C20" s="44"/>
      <c r="D20" s="45"/>
      <c r="E20" s="44"/>
      <c r="F20" s="46"/>
      <c r="G20" s="44"/>
      <c r="H20" s="46"/>
      <c r="I20" s="44"/>
      <c r="J20" s="46"/>
      <c r="K20" s="44"/>
      <c r="L20" s="46"/>
      <c r="M20" s="47"/>
      <c r="N20" s="47"/>
      <c r="O20" s="48"/>
      <c r="P20" s="48"/>
    </row>
    <row r="21" spans="1:16" ht="18.75" x14ac:dyDescent="0.3">
      <c r="A21" s="4" t="s">
        <v>16</v>
      </c>
      <c r="B21" s="41"/>
      <c r="C21" s="36"/>
      <c r="D21" s="37"/>
      <c r="E21" s="36"/>
      <c r="F21" s="38"/>
      <c r="G21" s="36"/>
      <c r="H21" s="38"/>
      <c r="I21" s="36"/>
      <c r="J21" s="38"/>
      <c r="K21" s="36"/>
      <c r="L21" s="38"/>
      <c r="M21" s="39"/>
      <c r="N21" s="39"/>
      <c r="O21" s="40"/>
      <c r="P21" s="40"/>
    </row>
    <row r="22" spans="1:16" ht="18.75" x14ac:dyDescent="0.3">
      <c r="A22" s="4" t="s">
        <v>17</v>
      </c>
      <c r="B22" s="26">
        <v>78</v>
      </c>
      <c r="C22" s="23">
        <f>E22+G22+I22+K22</f>
        <v>1</v>
      </c>
      <c r="D22" s="24">
        <f t="shared" ref="D22:D25" si="10">C22/B22</f>
        <v>1.282051282051282E-2</v>
      </c>
      <c r="E22" s="23">
        <v>0</v>
      </c>
      <c r="F22" s="8">
        <f t="shared" ref="F22:F25" si="11">E22/$C22</f>
        <v>0</v>
      </c>
      <c r="G22" s="23">
        <v>0</v>
      </c>
      <c r="H22" s="9">
        <f t="shared" ref="H22:H27" si="12">G22/$C22</f>
        <v>0</v>
      </c>
      <c r="I22" s="23">
        <v>1</v>
      </c>
      <c r="J22" s="9">
        <f t="shared" ref="J22:J27" si="13">I22/$C22</f>
        <v>1</v>
      </c>
      <c r="K22" s="23">
        <v>0</v>
      </c>
      <c r="L22" s="9">
        <f t="shared" ref="L22:L27" si="14">K22/$C22</f>
        <v>0</v>
      </c>
      <c r="M22" s="10">
        <f t="shared" ref="M22:M27" si="15" xml:space="preserve"> (E22*5+G22*4+I22*3+K22*2)/C22</f>
        <v>3</v>
      </c>
      <c r="N22" s="25">
        <v>15</v>
      </c>
      <c r="O22" s="11">
        <f t="shared" ref="O22:O27" si="16">(C22-K22)/C22</f>
        <v>1</v>
      </c>
      <c r="P22" s="11">
        <f t="shared" ref="P22:P27" si="17">(E22+G22)/C22</f>
        <v>0</v>
      </c>
    </row>
    <row r="23" spans="1:16" ht="18.75" x14ac:dyDescent="0.3">
      <c r="A23" s="4" t="s">
        <v>12</v>
      </c>
      <c r="B23" s="43"/>
      <c r="C23" s="44"/>
      <c r="D23" s="45"/>
      <c r="E23" s="44"/>
      <c r="F23" s="46"/>
      <c r="G23" s="44"/>
      <c r="H23" s="46"/>
      <c r="I23" s="44"/>
      <c r="J23" s="46"/>
      <c r="K23" s="44"/>
      <c r="L23" s="46"/>
      <c r="M23" s="47"/>
      <c r="N23" s="47"/>
      <c r="O23" s="48"/>
      <c r="P23" s="48"/>
    </row>
    <row r="24" spans="1:16" ht="18.75" x14ac:dyDescent="0.3">
      <c r="A24" s="4" t="s">
        <v>18</v>
      </c>
      <c r="B24" s="43"/>
      <c r="C24" s="44"/>
      <c r="D24" s="45"/>
      <c r="E24" s="44"/>
      <c r="F24" s="46"/>
      <c r="G24" s="44"/>
      <c r="H24" s="46"/>
      <c r="I24" s="44"/>
      <c r="J24" s="46"/>
      <c r="K24" s="44"/>
      <c r="L24" s="46"/>
      <c r="M24" s="47"/>
      <c r="N24" s="47"/>
      <c r="O24" s="48"/>
      <c r="P24" s="48"/>
    </row>
    <row r="25" spans="1:16" ht="18.75" x14ac:dyDescent="0.3">
      <c r="A25" s="4" t="s">
        <v>19</v>
      </c>
      <c r="B25" s="26">
        <v>34</v>
      </c>
      <c r="C25" s="23">
        <f t="shared" ref="C25" si="18">E25+G25+I25+K25</f>
        <v>1</v>
      </c>
      <c r="D25" s="24">
        <f t="shared" si="10"/>
        <v>2.9411764705882353E-2</v>
      </c>
      <c r="E25" s="26">
        <v>0</v>
      </c>
      <c r="F25" s="8">
        <f t="shared" si="11"/>
        <v>0</v>
      </c>
      <c r="G25" s="26">
        <v>0</v>
      </c>
      <c r="H25" s="9">
        <f t="shared" si="12"/>
        <v>0</v>
      </c>
      <c r="I25" s="26">
        <v>1</v>
      </c>
      <c r="J25" s="9">
        <f t="shared" si="13"/>
        <v>1</v>
      </c>
      <c r="K25" s="26">
        <v>0</v>
      </c>
      <c r="L25" s="9">
        <f t="shared" si="14"/>
        <v>0</v>
      </c>
      <c r="M25" s="10">
        <f t="shared" si="15"/>
        <v>3</v>
      </c>
      <c r="N25" s="25">
        <v>15</v>
      </c>
      <c r="O25" s="11">
        <f t="shared" si="16"/>
        <v>1</v>
      </c>
      <c r="P25" s="11">
        <f t="shared" si="17"/>
        <v>0</v>
      </c>
    </row>
    <row r="26" spans="1:16" ht="18.75" x14ac:dyDescent="0.3">
      <c r="A26" s="13" t="s">
        <v>14</v>
      </c>
      <c r="B26" s="13">
        <f>SUM(B19:B25)</f>
        <v>112</v>
      </c>
      <c r="C26" s="14">
        <f>SUM(C19:C25)</f>
        <v>2</v>
      </c>
      <c r="D26" s="15">
        <f>C26/B26</f>
        <v>1.7857142857142856E-2</v>
      </c>
      <c r="E26" s="14"/>
      <c r="F26" s="16">
        <f>E26/C26</f>
        <v>0</v>
      </c>
      <c r="G26" s="14"/>
      <c r="H26" s="16">
        <f t="shared" si="12"/>
        <v>0</v>
      </c>
      <c r="I26" s="14"/>
      <c r="J26" s="16">
        <f t="shared" si="13"/>
        <v>0</v>
      </c>
      <c r="K26" s="14">
        <f>SUM(K19:K25)</f>
        <v>0</v>
      </c>
      <c r="L26" s="16">
        <f t="shared" si="14"/>
        <v>0</v>
      </c>
      <c r="M26" s="17">
        <f t="shared" si="15"/>
        <v>0</v>
      </c>
      <c r="N26" s="17">
        <f>AVERAGE(N19:N25)</f>
        <v>15</v>
      </c>
      <c r="O26" s="15">
        <f t="shared" si="16"/>
        <v>1</v>
      </c>
      <c r="P26" s="15">
        <f t="shared" si="17"/>
        <v>0</v>
      </c>
    </row>
    <row r="27" spans="1:16" ht="18.75" x14ac:dyDescent="0.3">
      <c r="A27" s="18" t="s">
        <v>15</v>
      </c>
      <c r="B27" s="18">
        <v>178</v>
      </c>
      <c r="C27" s="19">
        <f>E27+G27+I27+K27</f>
        <v>176</v>
      </c>
      <c r="D27" s="20">
        <f>C27/B27</f>
        <v>0.9887640449438202</v>
      </c>
      <c r="E27" s="19">
        <v>2</v>
      </c>
      <c r="F27" s="21">
        <f>E27/C27</f>
        <v>1.1363636363636364E-2</v>
      </c>
      <c r="G27" s="19">
        <v>29</v>
      </c>
      <c r="H27" s="21">
        <f t="shared" si="12"/>
        <v>0.16477272727272727</v>
      </c>
      <c r="I27" s="19">
        <v>113</v>
      </c>
      <c r="J27" s="21">
        <f t="shared" si="13"/>
        <v>0.64204545454545459</v>
      </c>
      <c r="K27" s="19">
        <v>32</v>
      </c>
      <c r="L27" s="21">
        <f t="shared" si="14"/>
        <v>0.18181818181818182</v>
      </c>
      <c r="M27" s="22">
        <f t="shared" si="15"/>
        <v>3.0056818181818183</v>
      </c>
      <c r="N27" s="22">
        <v>18</v>
      </c>
      <c r="O27" s="20">
        <f t="shared" si="16"/>
        <v>0.81818181818181823</v>
      </c>
      <c r="P27" s="20">
        <f t="shared" si="17"/>
        <v>0.17613636363636365</v>
      </c>
    </row>
    <row r="29" spans="1:16" ht="18.75" x14ac:dyDescent="0.3">
      <c r="A29" s="53" t="s">
        <v>47</v>
      </c>
      <c r="B29" s="53"/>
      <c r="C29" s="53"/>
      <c r="D29" s="1" t="s">
        <v>72</v>
      </c>
    </row>
    <row r="31" spans="1:16" ht="18.75" x14ac:dyDescent="0.25">
      <c r="A31" s="54" t="s">
        <v>1</v>
      </c>
      <c r="B31" s="55" t="s">
        <v>2</v>
      </c>
      <c r="C31" s="57" t="s">
        <v>3</v>
      </c>
      <c r="D31" s="57"/>
      <c r="E31" s="58">
        <v>5</v>
      </c>
      <c r="F31" s="59"/>
      <c r="G31" s="58">
        <v>4</v>
      </c>
      <c r="H31" s="59"/>
      <c r="I31" s="58">
        <v>3</v>
      </c>
      <c r="J31" s="59"/>
      <c r="K31" s="58">
        <v>2</v>
      </c>
      <c r="L31" s="59"/>
      <c r="M31" s="51" t="s">
        <v>4</v>
      </c>
      <c r="N31" s="51" t="s">
        <v>5</v>
      </c>
      <c r="O31" s="51" t="s">
        <v>6</v>
      </c>
      <c r="P31" s="51" t="s">
        <v>7</v>
      </c>
    </row>
    <row r="32" spans="1:16" ht="37.5" x14ac:dyDescent="0.25">
      <c r="A32" s="54"/>
      <c r="B32" s="56"/>
      <c r="C32" s="2" t="s">
        <v>8</v>
      </c>
      <c r="D32" s="2" t="s">
        <v>9</v>
      </c>
      <c r="E32" s="3" t="s">
        <v>8</v>
      </c>
      <c r="F32" s="3" t="s">
        <v>9</v>
      </c>
      <c r="G32" s="3" t="s">
        <v>8</v>
      </c>
      <c r="H32" s="3" t="s">
        <v>9</v>
      </c>
      <c r="I32" s="3" t="s">
        <v>8</v>
      </c>
      <c r="J32" s="3" t="s">
        <v>9</v>
      </c>
      <c r="K32" s="3" t="s">
        <v>8</v>
      </c>
      <c r="L32" s="3" t="s">
        <v>9</v>
      </c>
      <c r="M32" s="52"/>
      <c r="N32" s="52"/>
      <c r="O32" s="52"/>
      <c r="P32" s="52"/>
    </row>
    <row r="33" spans="1:16" ht="18.75" x14ac:dyDescent="0.3">
      <c r="A33" s="4" t="s">
        <v>10</v>
      </c>
      <c r="B33" s="5">
        <v>47</v>
      </c>
      <c r="C33" s="23">
        <f t="shared" ref="C33" si="19">E33+G33+I33+K33</f>
        <v>1</v>
      </c>
      <c r="D33" s="7">
        <f t="shared" ref="D33" si="20">C33/B33</f>
        <v>2.1276595744680851E-2</v>
      </c>
      <c r="E33" s="6">
        <v>0</v>
      </c>
      <c r="F33" s="8">
        <f t="shared" ref="F33" si="21">E33/$C33</f>
        <v>0</v>
      </c>
      <c r="G33" s="6">
        <v>0</v>
      </c>
      <c r="H33" s="9">
        <f t="shared" ref="H33" si="22">G33/$C33</f>
        <v>0</v>
      </c>
      <c r="I33" s="6">
        <v>1</v>
      </c>
      <c r="J33" s="9">
        <f t="shared" ref="J33" si="23">I33/$C33</f>
        <v>1</v>
      </c>
      <c r="K33" s="6">
        <v>0</v>
      </c>
      <c r="L33" s="9">
        <f t="shared" ref="L33" si="24">K33/$C33</f>
        <v>0</v>
      </c>
      <c r="M33" s="10">
        <f t="shared" ref="M33" si="25" xml:space="preserve"> (E33*5+G33*4+I33*3+K33*2)/C33</f>
        <v>3</v>
      </c>
      <c r="N33" s="10">
        <v>16</v>
      </c>
      <c r="O33" s="11">
        <f t="shared" ref="O33" si="26">(C33-K33)/C33</f>
        <v>1</v>
      </c>
      <c r="P33" s="11">
        <f t="shared" ref="P33" si="27">(E33+G33)/C33</f>
        <v>0</v>
      </c>
    </row>
    <row r="34" spans="1:16" ht="18.75" x14ac:dyDescent="0.3">
      <c r="A34" s="4" t="s">
        <v>11</v>
      </c>
      <c r="B34" s="35"/>
      <c r="C34" s="36"/>
      <c r="D34" s="37"/>
      <c r="E34" s="36"/>
      <c r="F34" s="38"/>
      <c r="G34" s="36"/>
      <c r="H34" s="38"/>
      <c r="I34" s="36"/>
      <c r="J34" s="38"/>
      <c r="K34" s="36"/>
      <c r="L34" s="38"/>
      <c r="M34" s="39"/>
      <c r="N34" s="39"/>
      <c r="O34" s="40"/>
      <c r="P34" s="40"/>
    </row>
    <row r="35" spans="1:16" ht="18.75" x14ac:dyDescent="0.3">
      <c r="A35" s="4" t="s">
        <v>16</v>
      </c>
      <c r="B35" s="41"/>
      <c r="C35" s="36"/>
      <c r="D35" s="37"/>
      <c r="E35" s="36"/>
      <c r="F35" s="38"/>
      <c r="G35" s="36"/>
      <c r="H35" s="38"/>
      <c r="I35" s="36"/>
      <c r="J35" s="38"/>
      <c r="K35" s="36"/>
      <c r="L35" s="38"/>
      <c r="M35" s="39"/>
      <c r="N35" s="39"/>
      <c r="O35" s="40"/>
      <c r="P35" s="40"/>
    </row>
    <row r="36" spans="1:16" ht="18.75" x14ac:dyDescent="0.3">
      <c r="A36" s="4" t="s">
        <v>17</v>
      </c>
      <c r="B36" s="26">
        <v>78</v>
      </c>
      <c r="C36" s="23">
        <f>E36+G36+I36+K36</f>
        <v>3</v>
      </c>
      <c r="D36" s="24">
        <f t="shared" ref="D36:D39" si="28">C36/B36</f>
        <v>3.8461538461538464E-2</v>
      </c>
      <c r="E36" s="23">
        <v>0</v>
      </c>
      <c r="F36" s="8">
        <f t="shared" ref="F36:F39" si="29">E36/$C36</f>
        <v>0</v>
      </c>
      <c r="G36" s="23">
        <v>1</v>
      </c>
      <c r="H36" s="9">
        <f t="shared" ref="H36:H41" si="30">G36/$C36</f>
        <v>0.33333333333333331</v>
      </c>
      <c r="I36" s="23">
        <v>2</v>
      </c>
      <c r="J36" s="9">
        <f t="shared" ref="J36:J41" si="31">I36/$C36</f>
        <v>0.66666666666666663</v>
      </c>
      <c r="K36" s="23">
        <v>0</v>
      </c>
      <c r="L36" s="9">
        <f t="shared" ref="L36:L41" si="32">K36/$C36</f>
        <v>0</v>
      </c>
      <c r="M36" s="10">
        <f t="shared" ref="M36:M41" si="33" xml:space="preserve"> (E36*5+G36*4+I36*3+K36*2)/C36</f>
        <v>3.3333333333333335</v>
      </c>
      <c r="N36" s="25">
        <v>21</v>
      </c>
      <c r="O36" s="11">
        <f t="shared" ref="O36:O41" si="34">(C36-K36)/C36</f>
        <v>1</v>
      </c>
      <c r="P36" s="11">
        <f t="shared" ref="P36:P41" si="35">(E36+G36)/C36</f>
        <v>0.33333333333333331</v>
      </c>
    </row>
    <row r="37" spans="1:16" ht="18.75" x14ac:dyDescent="0.3">
      <c r="A37" s="4" t="s">
        <v>12</v>
      </c>
      <c r="B37" s="26">
        <v>63</v>
      </c>
      <c r="C37" s="23">
        <f t="shared" ref="C37:C39" si="36">E37+G37+I37+K37</f>
        <v>1</v>
      </c>
      <c r="D37" s="24">
        <f t="shared" si="28"/>
        <v>1.5873015873015872E-2</v>
      </c>
      <c r="E37" s="23">
        <v>0</v>
      </c>
      <c r="F37" s="8">
        <f t="shared" si="29"/>
        <v>0</v>
      </c>
      <c r="G37" s="23">
        <v>0</v>
      </c>
      <c r="H37" s="9">
        <f t="shared" si="30"/>
        <v>0</v>
      </c>
      <c r="I37" s="23">
        <v>1</v>
      </c>
      <c r="J37" s="9">
        <f t="shared" si="31"/>
        <v>1</v>
      </c>
      <c r="K37" s="23">
        <v>0</v>
      </c>
      <c r="L37" s="9">
        <f t="shared" si="32"/>
        <v>0</v>
      </c>
      <c r="M37" s="10">
        <f t="shared" si="33"/>
        <v>3</v>
      </c>
      <c r="N37" s="25">
        <v>16</v>
      </c>
      <c r="O37" s="11">
        <f t="shared" si="34"/>
        <v>1</v>
      </c>
      <c r="P37" s="11">
        <f t="shared" si="35"/>
        <v>0</v>
      </c>
    </row>
    <row r="38" spans="1:16" ht="18.75" x14ac:dyDescent="0.3">
      <c r="A38" s="4" t="s">
        <v>18</v>
      </c>
      <c r="B38" s="26">
        <v>9</v>
      </c>
      <c r="C38" s="23">
        <f t="shared" si="36"/>
        <v>1</v>
      </c>
      <c r="D38" s="24">
        <f t="shared" si="28"/>
        <v>0.1111111111111111</v>
      </c>
      <c r="E38" s="23">
        <v>0</v>
      </c>
      <c r="F38" s="8">
        <f t="shared" si="29"/>
        <v>0</v>
      </c>
      <c r="G38" s="23">
        <v>0</v>
      </c>
      <c r="H38" s="9">
        <f t="shared" si="30"/>
        <v>0</v>
      </c>
      <c r="I38" s="23">
        <v>1</v>
      </c>
      <c r="J38" s="9">
        <f t="shared" si="31"/>
        <v>1</v>
      </c>
      <c r="K38" s="23">
        <v>0</v>
      </c>
      <c r="L38" s="9">
        <f t="shared" si="32"/>
        <v>0</v>
      </c>
      <c r="M38" s="10">
        <f t="shared" si="33"/>
        <v>3</v>
      </c>
      <c r="N38" s="25">
        <v>18</v>
      </c>
      <c r="O38" s="11">
        <f t="shared" si="34"/>
        <v>1</v>
      </c>
      <c r="P38" s="11">
        <f t="shared" si="35"/>
        <v>0</v>
      </c>
    </row>
    <row r="39" spans="1:16" ht="18.75" x14ac:dyDescent="0.3">
      <c r="A39" s="4" t="s">
        <v>19</v>
      </c>
      <c r="B39" s="26">
        <v>34</v>
      </c>
      <c r="C39" s="23">
        <f t="shared" si="36"/>
        <v>1</v>
      </c>
      <c r="D39" s="24">
        <f t="shared" si="28"/>
        <v>2.9411764705882353E-2</v>
      </c>
      <c r="E39" s="26">
        <v>0</v>
      </c>
      <c r="F39" s="8">
        <f t="shared" si="29"/>
        <v>0</v>
      </c>
      <c r="G39" s="26">
        <v>0</v>
      </c>
      <c r="H39" s="9">
        <f t="shared" si="30"/>
        <v>0</v>
      </c>
      <c r="I39" s="26">
        <v>1</v>
      </c>
      <c r="J39" s="9">
        <f t="shared" si="31"/>
        <v>1</v>
      </c>
      <c r="K39" s="26">
        <v>0</v>
      </c>
      <c r="L39" s="9">
        <f t="shared" si="32"/>
        <v>0</v>
      </c>
      <c r="M39" s="10">
        <f t="shared" si="33"/>
        <v>3</v>
      </c>
      <c r="N39" s="25">
        <v>9</v>
      </c>
      <c r="O39" s="11">
        <f t="shared" si="34"/>
        <v>1</v>
      </c>
      <c r="P39" s="11">
        <f t="shared" si="35"/>
        <v>0</v>
      </c>
    </row>
    <row r="40" spans="1:16" ht="18.75" x14ac:dyDescent="0.3">
      <c r="A40" s="13" t="s">
        <v>14</v>
      </c>
      <c r="B40" s="13">
        <f>SUM(B33:B39)</f>
        <v>231</v>
      </c>
      <c r="C40" s="14">
        <f>SUM(C33:C39)</f>
        <v>7</v>
      </c>
      <c r="D40" s="15">
        <f>C40/B40</f>
        <v>3.0303030303030304E-2</v>
      </c>
      <c r="E40" s="14">
        <f>SUM(E33:E39)</f>
        <v>0</v>
      </c>
      <c r="F40" s="16">
        <f>E40/C40</f>
        <v>0</v>
      </c>
      <c r="G40" s="14">
        <f>SUM(G33:G39)</f>
        <v>1</v>
      </c>
      <c r="H40" s="16">
        <f t="shared" si="30"/>
        <v>0.14285714285714285</v>
      </c>
      <c r="I40" s="14">
        <f>SUM(I33:I39)</f>
        <v>6</v>
      </c>
      <c r="J40" s="16">
        <f t="shared" si="31"/>
        <v>0.8571428571428571</v>
      </c>
      <c r="K40" s="14">
        <f>SUM(K33:K39)</f>
        <v>0</v>
      </c>
      <c r="L40" s="16">
        <f t="shared" si="32"/>
        <v>0</v>
      </c>
      <c r="M40" s="17">
        <f t="shared" si="33"/>
        <v>3.1428571428571428</v>
      </c>
      <c r="N40" s="17">
        <f>AVERAGE(N33:N39)</f>
        <v>16</v>
      </c>
      <c r="O40" s="15">
        <f t="shared" si="34"/>
        <v>1</v>
      </c>
      <c r="P40" s="15">
        <f t="shared" si="35"/>
        <v>0.14285714285714285</v>
      </c>
    </row>
    <row r="41" spans="1:16" ht="18.75" x14ac:dyDescent="0.3">
      <c r="A41" s="18" t="s">
        <v>15</v>
      </c>
      <c r="B41" s="18">
        <v>1169</v>
      </c>
      <c r="C41" s="19">
        <f>E41+G41+I41+K41</f>
        <v>1154</v>
      </c>
      <c r="D41" s="20">
        <f>C41/B41</f>
        <v>0.98716852010265188</v>
      </c>
      <c r="E41" s="19">
        <v>45</v>
      </c>
      <c r="F41" s="21">
        <f>E41/C41</f>
        <v>3.8994800693240898E-2</v>
      </c>
      <c r="G41" s="19">
        <v>300</v>
      </c>
      <c r="H41" s="21">
        <f t="shared" si="30"/>
        <v>0.25996533795493937</v>
      </c>
      <c r="I41" s="19">
        <v>591</v>
      </c>
      <c r="J41" s="21">
        <f t="shared" si="31"/>
        <v>0.51213171577123051</v>
      </c>
      <c r="K41" s="19">
        <v>218</v>
      </c>
      <c r="L41" s="21">
        <f t="shared" si="32"/>
        <v>0.18890814558058924</v>
      </c>
      <c r="M41" s="22">
        <f t="shared" si="33"/>
        <v>3.149046793760832</v>
      </c>
      <c r="N41" s="22">
        <v>19.05</v>
      </c>
      <c r="O41" s="20">
        <f t="shared" si="34"/>
        <v>0.81109185441941078</v>
      </c>
      <c r="P41" s="20">
        <f t="shared" si="35"/>
        <v>0.29896013864818022</v>
      </c>
    </row>
  </sheetData>
  <mergeCells count="36">
    <mergeCell ref="O17:O18"/>
    <mergeCell ref="P17:P18"/>
    <mergeCell ref="G17:H17"/>
    <mergeCell ref="I17:J17"/>
    <mergeCell ref="K17:L17"/>
    <mergeCell ref="M17:M18"/>
    <mergeCell ref="N17:N18"/>
    <mergeCell ref="A15:C15"/>
    <mergeCell ref="A17:A18"/>
    <mergeCell ref="B17:B18"/>
    <mergeCell ref="C17:D17"/>
    <mergeCell ref="E17:F1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A29:C29"/>
    <mergeCell ref="A31:A32"/>
    <mergeCell ref="B31:B32"/>
    <mergeCell ref="C31:D31"/>
    <mergeCell ref="E31:F31"/>
    <mergeCell ref="O31:O32"/>
    <mergeCell ref="P31:P32"/>
    <mergeCell ref="G31:H31"/>
    <mergeCell ref="I31:J31"/>
    <mergeCell ref="K31:L31"/>
    <mergeCell ref="M31:M32"/>
    <mergeCell ref="N31:N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1"/>
  <sheetViews>
    <sheetView tabSelected="1" topLeftCell="A25" zoomScaleNormal="100" workbookViewId="0">
      <selection activeCell="F48" sqref="F48"/>
    </sheetView>
  </sheetViews>
  <sheetFormatPr defaultRowHeight="15" x14ac:dyDescent="0.25"/>
  <cols>
    <col min="1" max="1" width="14" customWidth="1"/>
    <col min="2" max="3" width="9.28515625" bestFit="1" customWidth="1"/>
    <col min="4" max="4" width="11.85546875" customWidth="1"/>
    <col min="6" max="6" width="10.85546875" bestFit="1" customWidth="1"/>
    <col min="8" max="8" width="10.85546875" bestFit="1" customWidth="1"/>
    <col min="10" max="10" width="10.85546875" bestFit="1" customWidth="1"/>
    <col min="12" max="13" width="10.85546875" bestFit="1" customWidth="1"/>
    <col min="14" max="14" width="9.28515625" bestFit="1" customWidth="1"/>
    <col min="15" max="16" width="10.85546875" bestFit="1" customWidth="1"/>
  </cols>
  <sheetData>
    <row r="1" spans="1:17" ht="18.75" x14ac:dyDescent="0.3">
      <c r="A1" s="53" t="s">
        <v>52</v>
      </c>
      <c r="B1" s="53"/>
      <c r="C1" s="53"/>
      <c r="D1" s="1">
        <v>43258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26">
        <v>47</v>
      </c>
      <c r="C5" s="6">
        <f t="shared" ref="C5:C11" si="0">E5+G5+I5+K5</f>
        <v>9</v>
      </c>
      <c r="D5" s="24">
        <f t="shared" ref="D5:D11" si="1">C5/B5</f>
        <v>0.19148936170212766</v>
      </c>
      <c r="E5" s="23">
        <v>0</v>
      </c>
      <c r="F5" s="8">
        <f t="shared" ref="F5:F11" si="2">E5/$C5</f>
        <v>0</v>
      </c>
      <c r="G5" s="23">
        <v>4</v>
      </c>
      <c r="H5" s="9">
        <f t="shared" ref="H5:H13" si="3">G5/$C5</f>
        <v>0.44444444444444442</v>
      </c>
      <c r="I5" s="23">
        <v>4</v>
      </c>
      <c r="J5" s="9">
        <f t="shared" ref="J5:J13" si="4">I5/$C5</f>
        <v>0.44444444444444442</v>
      </c>
      <c r="K5" s="23">
        <v>1</v>
      </c>
      <c r="L5" s="9">
        <f t="shared" ref="L5:L13" si="5">K5/$C5</f>
        <v>0.1111111111111111</v>
      </c>
      <c r="M5" s="10">
        <f t="shared" ref="M5:M13" si="6" xml:space="preserve"> (E5*5+G5*4+I5*3+K5*2)/C5</f>
        <v>3.3333333333333335</v>
      </c>
      <c r="N5" s="25">
        <v>18</v>
      </c>
      <c r="O5" s="11">
        <f t="shared" ref="O5:O13" si="7">(C5-K5)/C5</f>
        <v>0.88888888888888884</v>
      </c>
      <c r="P5" s="11">
        <f t="shared" ref="P5:P13" si="8">(E5+G5)/C5</f>
        <v>0.44444444444444442</v>
      </c>
      <c r="Q5" s="42" t="s">
        <v>62</v>
      </c>
    </row>
    <row r="6" spans="1:17" ht="18.75" x14ac:dyDescent="0.3">
      <c r="A6" s="4" t="s">
        <v>11</v>
      </c>
      <c r="B6" s="4">
        <v>62</v>
      </c>
      <c r="C6" s="6">
        <f t="shared" si="0"/>
        <v>22</v>
      </c>
      <c r="D6" s="24">
        <f t="shared" si="1"/>
        <v>0.35483870967741937</v>
      </c>
      <c r="E6" s="6">
        <v>7</v>
      </c>
      <c r="F6" s="8">
        <f t="shared" si="2"/>
        <v>0.31818181818181818</v>
      </c>
      <c r="G6" s="6">
        <v>11</v>
      </c>
      <c r="H6" s="9">
        <f t="shared" si="3"/>
        <v>0.5</v>
      </c>
      <c r="I6" s="6">
        <v>4</v>
      </c>
      <c r="J6" s="9">
        <f t="shared" si="4"/>
        <v>0.18181818181818182</v>
      </c>
      <c r="K6" s="6">
        <v>0</v>
      </c>
      <c r="L6" s="9">
        <f t="shared" si="5"/>
        <v>0</v>
      </c>
      <c r="M6" s="10">
        <f t="shared" si="6"/>
        <v>4.1363636363636367</v>
      </c>
      <c r="N6" s="10">
        <v>24</v>
      </c>
      <c r="O6" s="11">
        <f t="shared" si="7"/>
        <v>1</v>
      </c>
      <c r="P6" s="11">
        <f t="shared" si="8"/>
        <v>0.81818181818181823</v>
      </c>
    </row>
    <row r="7" spans="1:17" ht="18.75" x14ac:dyDescent="0.3">
      <c r="A7" s="4" t="s">
        <v>16</v>
      </c>
      <c r="B7" s="27">
        <v>51</v>
      </c>
      <c r="C7" s="6">
        <f t="shared" si="0"/>
        <v>38</v>
      </c>
      <c r="D7" s="24">
        <f t="shared" si="1"/>
        <v>0.74509803921568629</v>
      </c>
      <c r="E7" s="23">
        <v>4</v>
      </c>
      <c r="F7" s="8">
        <f t="shared" si="2"/>
        <v>0.10526315789473684</v>
      </c>
      <c r="G7" s="23">
        <v>11</v>
      </c>
      <c r="H7" s="9">
        <f t="shared" si="3"/>
        <v>0.28947368421052633</v>
      </c>
      <c r="I7" s="23">
        <v>14</v>
      </c>
      <c r="J7" s="9">
        <f t="shared" si="4"/>
        <v>0.36842105263157893</v>
      </c>
      <c r="K7" s="23">
        <v>9</v>
      </c>
      <c r="L7" s="9">
        <f t="shared" si="5"/>
        <v>0.23684210526315788</v>
      </c>
      <c r="M7" s="10">
        <f t="shared" si="6"/>
        <v>3.263157894736842</v>
      </c>
      <c r="N7" s="25">
        <v>17</v>
      </c>
      <c r="O7" s="11">
        <f t="shared" si="7"/>
        <v>0.76315789473684215</v>
      </c>
      <c r="P7" s="11">
        <f t="shared" si="8"/>
        <v>0.39473684210526316</v>
      </c>
      <c r="Q7" s="42" t="s">
        <v>53</v>
      </c>
    </row>
    <row r="8" spans="1:17" ht="18.75" x14ac:dyDescent="0.3">
      <c r="A8" s="4" t="s">
        <v>17</v>
      </c>
      <c r="B8" s="26">
        <v>78</v>
      </c>
      <c r="C8" s="6">
        <f t="shared" si="0"/>
        <v>14</v>
      </c>
      <c r="D8" s="24">
        <f t="shared" si="1"/>
        <v>0.17948717948717949</v>
      </c>
      <c r="E8" s="23">
        <v>0</v>
      </c>
      <c r="F8" s="8">
        <f t="shared" si="2"/>
        <v>0</v>
      </c>
      <c r="G8" s="23">
        <v>6</v>
      </c>
      <c r="H8" s="9">
        <f t="shared" si="3"/>
        <v>0.42857142857142855</v>
      </c>
      <c r="I8" s="23">
        <v>7</v>
      </c>
      <c r="J8" s="9">
        <f t="shared" si="4"/>
        <v>0.5</v>
      </c>
      <c r="K8" s="23">
        <v>1</v>
      </c>
      <c r="L8" s="9">
        <f t="shared" si="5"/>
        <v>7.1428571428571425E-2</v>
      </c>
      <c r="M8" s="10">
        <f t="shared" si="6"/>
        <v>3.3571428571428572</v>
      </c>
      <c r="N8" s="25">
        <v>17</v>
      </c>
      <c r="O8" s="11">
        <f t="shared" si="7"/>
        <v>0.9285714285714286</v>
      </c>
      <c r="P8" s="11">
        <f t="shared" si="8"/>
        <v>0.42857142857142855</v>
      </c>
      <c r="Q8" s="42" t="s">
        <v>54</v>
      </c>
    </row>
    <row r="9" spans="1:17" ht="18.75" x14ac:dyDescent="0.3">
      <c r="A9" s="4" t="s">
        <v>12</v>
      </c>
      <c r="B9" s="26">
        <v>63</v>
      </c>
      <c r="C9" s="6">
        <f t="shared" si="0"/>
        <v>24</v>
      </c>
      <c r="D9" s="24">
        <f t="shared" si="1"/>
        <v>0.38095238095238093</v>
      </c>
      <c r="E9" s="23">
        <v>0</v>
      </c>
      <c r="F9" s="8">
        <f t="shared" si="2"/>
        <v>0</v>
      </c>
      <c r="G9" s="23">
        <v>5</v>
      </c>
      <c r="H9" s="9">
        <f t="shared" si="3"/>
        <v>0.20833333333333334</v>
      </c>
      <c r="I9" s="23">
        <v>8</v>
      </c>
      <c r="J9" s="9">
        <f t="shared" si="4"/>
        <v>0.33333333333333331</v>
      </c>
      <c r="K9" s="23">
        <v>11</v>
      </c>
      <c r="L9" s="9">
        <f t="shared" si="5"/>
        <v>0.45833333333333331</v>
      </c>
      <c r="M9" s="10">
        <f t="shared" si="6"/>
        <v>2.75</v>
      </c>
      <c r="N9" s="25">
        <v>14</v>
      </c>
      <c r="O9" s="11">
        <f t="shared" si="7"/>
        <v>0.54166666666666663</v>
      </c>
      <c r="P9" s="11">
        <f t="shared" si="8"/>
        <v>0.20833333333333334</v>
      </c>
      <c r="Q9" s="42" t="s">
        <v>55</v>
      </c>
    </row>
    <row r="10" spans="1:17" ht="18.75" x14ac:dyDescent="0.3">
      <c r="A10" s="4" t="s">
        <v>18</v>
      </c>
      <c r="B10" s="35"/>
      <c r="C10" s="36"/>
      <c r="D10" s="37"/>
      <c r="E10" s="36"/>
      <c r="F10" s="38"/>
      <c r="G10" s="36"/>
      <c r="H10" s="38"/>
      <c r="I10" s="36"/>
      <c r="J10" s="38"/>
      <c r="K10" s="36"/>
      <c r="L10" s="38"/>
      <c r="M10" s="39"/>
      <c r="N10" s="39"/>
      <c r="O10" s="40"/>
      <c r="P10" s="40"/>
    </row>
    <row r="11" spans="1:17" ht="18.75" x14ac:dyDescent="0.3">
      <c r="A11" s="4" t="s">
        <v>19</v>
      </c>
      <c r="B11" s="26">
        <v>34</v>
      </c>
      <c r="C11" s="6">
        <f t="shared" si="0"/>
        <v>20</v>
      </c>
      <c r="D11" s="24">
        <f t="shared" si="1"/>
        <v>0.58823529411764708</v>
      </c>
      <c r="E11" s="26">
        <v>2</v>
      </c>
      <c r="F11" s="8">
        <f t="shared" si="2"/>
        <v>0.1</v>
      </c>
      <c r="G11" s="26">
        <v>7</v>
      </c>
      <c r="H11" s="9">
        <f t="shared" si="3"/>
        <v>0.35</v>
      </c>
      <c r="I11" s="26">
        <v>8</v>
      </c>
      <c r="J11" s="9">
        <f t="shared" si="4"/>
        <v>0.4</v>
      </c>
      <c r="K11" s="26">
        <v>3</v>
      </c>
      <c r="L11" s="9">
        <f t="shared" si="5"/>
        <v>0.15</v>
      </c>
      <c r="M11" s="10">
        <f t="shared" si="6"/>
        <v>3.4</v>
      </c>
      <c r="N11" s="25">
        <v>18</v>
      </c>
      <c r="O11" s="11">
        <f t="shared" si="7"/>
        <v>0.85</v>
      </c>
      <c r="P11" s="11">
        <f t="shared" si="8"/>
        <v>0.45</v>
      </c>
      <c r="Q11" s="42" t="s">
        <v>56</v>
      </c>
    </row>
    <row r="12" spans="1:17" ht="18.75" x14ac:dyDescent="0.3">
      <c r="A12" s="13" t="s">
        <v>14</v>
      </c>
      <c r="B12" s="13">
        <f>SUM(B5:B11)</f>
        <v>335</v>
      </c>
      <c r="C12" s="14">
        <f>SUM(C5:C11)</f>
        <v>127</v>
      </c>
      <c r="D12" s="15">
        <f>C12/B12</f>
        <v>0.37910447761194027</v>
      </c>
      <c r="E12" s="14">
        <f>SUM(E5:E11)</f>
        <v>13</v>
      </c>
      <c r="F12" s="16">
        <f>E12/C12</f>
        <v>0.10236220472440945</v>
      </c>
      <c r="G12" s="14">
        <f>SUM(G5:G11)</f>
        <v>44</v>
      </c>
      <c r="H12" s="16">
        <f t="shared" si="3"/>
        <v>0.34645669291338582</v>
      </c>
      <c r="I12" s="14">
        <f>SUM(I5:I11)</f>
        <v>45</v>
      </c>
      <c r="J12" s="16">
        <f t="shared" si="4"/>
        <v>0.3543307086614173</v>
      </c>
      <c r="K12" s="14">
        <f>SUM(K5:K11)</f>
        <v>25</v>
      </c>
      <c r="L12" s="16">
        <f t="shared" si="5"/>
        <v>0.19685039370078741</v>
      </c>
      <c r="M12" s="17">
        <f t="shared" si="6"/>
        <v>3.3543307086614171</v>
      </c>
      <c r="N12" s="17">
        <f>AVERAGE(N5:N11)</f>
        <v>18</v>
      </c>
      <c r="O12" s="15">
        <f t="shared" si="7"/>
        <v>0.80314960629921262</v>
      </c>
      <c r="P12" s="15">
        <f t="shared" si="8"/>
        <v>0.44881889763779526</v>
      </c>
    </row>
    <row r="13" spans="1:17" ht="18.75" x14ac:dyDescent="0.3">
      <c r="A13" s="18" t="s">
        <v>15</v>
      </c>
      <c r="B13" s="18">
        <v>7720</v>
      </c>
      <c r="C13" s="19">
        <v>7633</v>
      </c>
      <c r="D13" s="20">
        <f>C13/B13</f>
        <v>0.98873056994818653</v>
      </c>
      <c r="E13" s="19">
        <v>589</v>
      </c>
      <c r="F13" s="21">
        <f>E13/C13</f>
        <v>7.7164941700510942E-2</v>
      </c>
      <c r="G13" s="19">
        <v>2582</v>
      </c>
      <c r="H13" s="21">
        <f t="shared" si="3"/>
        <v>0.33826804663959126</v>
      </c>
      <c r="I13" s="19">
        <v>3125</v>
      </c>
      <c r="J13" s="21">
        <f t="shared" si="4"/>
        <v>0.40940652430237129</v>
      </c>
      <c r="K13" s="19">
        <v>1337</v>
      </c>
      <c r="L13" s="21">
        <f t="shared" si="5"/>
        <v>0.17516048735752654</v>
      </c>
      <c r="M13" s="22">
        <f t="shared" si="6"/>
        <v>3.3174374426830866</v>
      </c>
      <c r="N13" s="22">
        <v>17.8</v>
      </c>
      <c r="O13" s="20">
        <f t="shared" si="7"/>
        <v>0.82483951264247346</v>
      </c>
      <c r="P13" s="20">
        <f t="shared" si="8"/>
        <v>0.41543298834010217</v>
      </c>
    </row>
    <row r="15" spans="1:17" ht="18.75" x14ac:dyDescent="0.3">
      <c r="A15" s="53" t="s">
        <v>52</v>
      </c>
      <c r="B15" s="53"/>
      <c r="C15" s="53"/>
      <c r="D15" s="1">
        <v>43276</v>
      </c>
    </row>
    <row r="17" spans="1:17" ht="18.75" x14ac:dyDescent="0.25">
      <c r="A17" s="54" t="s">
        <v>1</v>
      </c>
      <c r="B17" s="55" t="s">
        <v>2</v>
      </c>
      <c r="C17" s="57" t="s">
        <v>3</v>
      </c>
      <c r="D17" s="57"/>
      <c r="E17" s="58">
        <v>5</v>
      </c>
      <c r="F17" s="59"/>
      <c r="G17" s="58">
        <v>4</v>
      </c>
      <c r="H17" s="59"/>
      <c r="I17" s="58">
        <v>3</v>
      </c>
      <c r="J17" s="59"/>
      <c r="K17" s="58">
        <v>2</v>
      </c>
      <c r="L17" s="59"/>
      <c r="M17" s="51" t="s">
        <v>4</v>
      </c>
      <c r="N17" s="51" t="s">
        <v>5</v>
      </c>
      <c r="O17" s="51" t="s">
        <v>6</v>
      </c>
      <c r="P17" s="51" t="s">
        <v>7</v>
      </c>
    </row>
    <row r="18" spans="1:17" ht="37.5" x14ac:dyDescent="0.25">
      <c r="A18" s="54"/>
      <c r="B18" s="56"/>
      <c r="C18" s="2" t="s">
        <v>8</v>
      </c>
      <c r="D18" s="2" t="s">
        <v>9</v>
      </c>
      <c r="E18" s="3" t="s">
        <v>8</v>
      </c>
      <c r="F18" s="3" t="s">
        <v>9</v>
      </c>
      <c r="G18" s="3" t="s">
        <v>8</v>
      </c>
      <c r="H18" s="3" t="s">
        <v>9</v>
      </c>
      <c r="I18" s="3" t="s">
        <v>8</v>
      </c>
      <c r="J18" s="3" t="s">
        <v>9</v>
      </c>
      <c r="K18" s="3" t="s">
        <v>8</v>
      </c>
      <c r="L18" s="3" t="s">
        <v>9</v>
      </c>
      <c r="M18" s="52"/>
      <c r="N18" s="52"/>
      <c r="O18" s="52"/>
      <c r="P18" s="52"/>
    </row>
    <row r="19" spans="1:17" ht="18.75" x14ac:dyDescent="0.3">
      <c r="A19" s="4" t="s">
        <v>10</v>
      </c>
      <c r="B19" s="26">
        <v>47</v>
      </c>
      <c r="C19" s="6">
        <f t="shared" ref="C19:C23" si="9">E19+G19+I19+K19</f>
        <v>1</v>
      </c>
      <c r="D19" s="24">
        <f t="shared" ref="D19:D23" si="10">C19/B19</f>
        <v>2.1276595744680851E-2</v>
      </c>
      <c r="E19" s="23">
        <v>0</v>
      </c>
      <c r="F19" s="8">
        <f t="shared" ref="F19:F23" si="11">E19/$C19</f>
        <v>0</v>
      </c>
      <c r="G19" s="23">
        <v>0</v>
      </c>
      <c r="H19" s="9">
        <f t="shared" ref="H19:H23" si="12">G19/$C19</f>
        <v>0</v>
      </c>
      <c r="I19" s="23">
        <v>1</v>
      </c>
      <c r="J19" s="9">
        <f t="shared" ref="J19:J23" si="13">I19/$C19</f>
        <v>1</v>
      </c>
      <c r="K19" s="23">
        <v>0</v>
      </c>
      <c r="L19" s="9">
        <f t="shared" ref="L19:L23" si="14">K19/$C19</f>
        <v>0</v>
      </c>
      <c r="M19" s="10">
        <f t="shared" ref="M19:M23" si="15" xml:space="preserve"> (E19*5+G19*4+I19*3+K19*2)/C19</f>
        <v>3</v>
      </c>
      <c r="N19" s="25">
        <v>18</v>
      </c>
      <c r="O19" s="11">
        <f t="shared" ref="O19:O23" si="16">(C19-K19)/C19</f>
        <v>1</v>
      </c>
      <c r="P19" s="11">
        <f t="shared" ref="P19:P23" si="17">(E19+G19)/C19</f>
        <v>0</v>
      </c>
    </row>
    <row r="20" spans="1:17" ht="18.75" x14ac:dyDescent="0.3">
      <c r="A20" s="4" t="s">
        <v>11</v>
      </c>
      <c r="B20" s="4">
        <v>62</v>
      </c>
      <c r="C20" s="6">
        <f t="shared" si="9"/>
        <v>4</v>
      </c>
      <c r="D20" s="24">
        <f t="shared" si="10"/>
        <v>6.4516129032258063E-2</v>
      </c>
      <c r="E20" s="6">
        <v>1</v>
      </c>
      <c r="F20" s="8">
        <f t="shared" si="11"/>
        <v>0.25</v>
      </c>
      <c r="G20" s="6">
        <v>3</v>
      </c>
      <c r="H20" s="9">
        <f t="shared" si="12"/>
        <v>0.75</v>
      </c>
      <c r="I20" s="6">
        <v>0</v>
      </c>
      <c r="J20" s="9">
        <f t="shared" si="13"/>
        <v>0</v>
      </c>
      <c r="K20" s="6">
        <v>0</v>
      </c>
      <c r="L20" s="9">
        <f t="shared" si="14"/>
        <v>0</v>
      </c>
      <c r="M20" s="10">
        <f t="shared" si="15"/>
        <v>4.25</v>
      </c>
      <c r="N20" s="10">
        <v>26</v>
      </c>
      <c r="O20" s="11">
        <f t="shared" si="16"/>
        <v>1</v>
      </c>
      <c r="P20" s="11">
        <f t="shared" si="17"/>
        <v>1</v>
      </c>
    </row>
    <row r="21" spans="1:17" ht="18.75" x14ac:dyDescent="0.3">
      <c r="A21" s="4" t="s">
        <v>16</v>
      </c>
      <c r="B21" s="27">
        <v>51</v>
      </c>
      <c r="C21" s="6">
        <f t="shared" si="9"/>
        <v>9</v>
      </c>
      <c r="D21" s="24">
        <f t="shared" si="10"/>
        <v>0.17647058823529413</v>
      </c>
      <c r="E21" s="23">
        <v>0</v>
      </c>
      <c r="F21" s="8">
        <f t="shared" si="11"/>
        <v>0</v>
      </c>
      <c r="G21" s="23">
        <v>3</v>
      </c>
      <c r="H21" s="9">
        <f t="shared" si="12"/>
        <v>0.33333333333333331</v>
      </c>
      <c r="I21" s="23">
        <v>5</v>
      </c>
      <c r="J21" s="9">
        <f t="shared" si="13"/>
        <v>0.55555555555555558</v>
      </c>
      <c r="K21" s="23">
        <v>1</v>
      </c>
      <c r="L21" s="9">
        <f t="shared" si="14"/>
        <v>0.1111111111111111</v>
      </c>
      <c r="M21" s="10">
        <f t="shared" si="15"/>
        <v>3.2222222222222223</v>
      </c>
      <c r="N21" s="25">
        <v>17</v>
      </c>
      <c r="O21" s="11">
        <f t="shared" si="16"/>
        <v>0.88888888888888884</v>
      </c>
      <c r="P21" s="11">
        <f t="shared" si="17"/>
        <v>0.33333333333333331</v>
      </c>
      <c r="Q21" t="s">
        <v>83</v>
      </c>
    </row>
    <row r="22" spans="1:17" ht="18.75" x14ac:dyDescent="0.3">
      <c r="A22" s="4" t="s">
        <v>17</v>
      </c>
      <c r="B22" s="26">
        <v>78</v>
      </c>
      <c r="C22" s="6">
        <f t="shared" si="9"/>
        <v>1</v>
      </c>
      <c r="D22" s="24">
        <f t="shared" si="10"/>
        <v>1.282051282051282E-2</v>
      </c>
      <c r="E22" s="23">
        <v>0</v>
      </c>
      <c r="F22" s="8">
        <f t="shared" si="11"/>
        <v>0</v>
      </c>
      <c r="G22" s="23">
        <v>0</v>
      </c>
      <c r="H22" s="9">
        <f t="shared" si="12"/>
        <v>0</v>
      </c>
      <c r="I22" s="23">
        <v>1</v>
      </c>
      <c r="J22" s="9">
        <f t="shared" si="13"/>
        <v>1</v>
      </c>
      <c r="K22" s="23">
        <v>0</v>
      </c>
      <c r="L22" s="9">
        <f t="shared" si="14"/>
        <v>0</v>
      </c>
      <c r="M22" s="10">
        <f t="shared" si="15"/>
        <v>3</v>
      </c>
      <c r="N22" s="25">
        <v>18</v>
      </c>
      <c r="O22" s="11">
        <f t="shared" si="16"/>
        <v>1</v>
      </c>
      <c r="P22" s="11">
        <f t="shared" si="17"/>
        <v>0</v>
      </c>
    </row>
    <row r="23" spans="1:17" ht="18.75" x14ac:dyDescent="0.3">
      <c r="A23" s="4" t="s">
        <v>12</v>
      </c>
      <c r="B23" s="26">
        <v>63</v>
      </c>
      <c r="C23" s="6">
        <f t="shared" si="9"/>
        <v>9</v>
      </c>
      <c r="D23" s="24">
        <f t="shared" si="10"/>
        <v>0.14285714285714285</v>
      </c>
      <c r="E23" s="23">
        <v>0</v>
      </c>
      <c r="F23" s="8">
        <f t="shared" si="11"/>
        <v>0</v>
      </c>
      <c r="G23" s="23">
        <v>0</v>
      </c>
      <c r="H23" s="9">
        <f t="shared" si="12"/>
        <v>0</v>
      </c>
      <c r="I23" s="23">
        <v>7</v>
      </c>
      <c r="J23" s="9">
        <f t="shared" si="13"/>
        <v>0.77777777777777779</v>
      </c>
      <c r="K23" s="23">
        <v>2</v>
      </c>
      <c r="L23" s="9">
        <f t="shared" si="14"/>
        <v>0.22222222222222221</v>
      </c>
      <c r="M23" s="10">
        <f t="shared" si="15"/>
        <v>2.7777777777777777</v>
      </c>
      <c r="N23" s="25">
        <v>13</v>
      </c>
      <c r="O23" s="11">
        <f t="shared" si="16"/>
        <v>0.77777777777777779</v>
      </c>
      <c r="P23" s="11">
        <f t="shared" si="17"/>
        <v>0</v>
      </c>
      <c r="Q23" t="s">
        <v>88</v>
      </c>
    </row>
    <row r="24" spans="1:17" ht="18.75" x14ac:dyDescent="0.3">
      <c r="A24" s="4" t="s">
        <v>18</v>
      </c>
      <c r="B24" s="35"/>
      <c r="C24" s="36"/>
      <c r="D24" s="37"/>
      <c r="E24" s="36"/>
      <c r="F24" s="38"/>
      <c r="G24" s="36"/>
      <c r="H24" s="38"/>
      <c r="I24" s="36"/>
      <c r="J24" s="38"/>
      <c r="K24" s="36"/>
      <c r="L24" s="38"/>
      <c r="M24" s="39"/>
      <c r="N24" s="39"/>
      <c r="O24" s="40"/>
      <c r="P24" s="40"/>
    </row>
    <row r="25" spans="1:17" ht="18.75" x14ac:dyDescent="0.3">
      <c r="A25" s="4" t="s">
        <v>19</v>
      </c>
      <c r="B25" s="43"/>
      <c r="C25" s="44"/>
      <c r="D25" s="45"/>
      <c r="E25" s="43"/>
      <c r="F25" s="46"/>
      <c r="G25" s="43"/>
      <c r="H25" s="46"/>
      <c r="I25" s="43"/>
      <c r="J25" s="46"/>
      <c r="K25" s="43"/>
      <c r="L25" s="46"/>
      <c r="M25" s="47"/>
      <c r="N25" s="47"/>
      <c r="O25" s="48"/>
      <c r="P25" s="48"/>
    </row>
    <row r="26" spans="1:17" ht="18.75" x14ac:dyDescent="0.3">
      <c r="A26" s="13" t="s">
        <v>14</v>
      </c>
      <c r="B26" s="13">
        <f>SUM(B19:B25)</f>
        <v>301</v>
      </c>
      <c r="C26" s="14">
        <f>SUM(C19:C25)</f>
        <v>24</v>
      </c>
      <c r="D26" s="15">
        <f>C26/B26</f>
        <v>7.9734219269102985E-2</v>
      </c>
      <c r="E26" s="14">
        <f>SUM(E19:E25)</f>
        <v>1</v>
      </c>
      <c r="F26" s="16">
        <f>E26/C26</f>
        <v>4.1666666666666664E-2</v>
      </c>
      <c r="G26" s="14">
        <f>SUM(G19:G25)</f>
        <v>6</v>
      </c>
      <c r="H26" s="16">
        <f t="shared" ref="H26:H27" si="18">G26/$C26</f>
        <v>0.25</v>
      </c>
      <c r="I26" s="14">
        <f>SUM(I19:I25)</f>
        <v>14</v>
      </c>
      <c r="J26" s="16">
        <f t="shared" ref="J26:J27" si="19">I26/$C26</f>
        <v>0.58333333333333337</v>
      </c>
      <c r="K26" s="14">
        <f>SUM(K19:K25)</f>
        <v>3</v>
      </c>
      <c r="L26" s="16">
        <f t="shared" ref="L26:L27" si="20">K26/$C26</f>
        <v>0.125</v>
      </c>
      <c r="M26" s="17">
        <f t="shared" ref="M26:M27" si="21" xml:space="preserve"> (E26*5+G26*4+I26*3+K26*2)/C26</f>
        <v>3.2083333333333335</v>
      </c>
      <c r="N26" s="17">
        <f>AVERAGE(N19:N25)</f>
        <v>18.399999999999999</v>
      </c>
      <c r="O26" s="15">
        <f t="shared" ref="O26:O27" si="22">(C26-K26)/C26</f>
        <v>0.875</v>
      </c>
      <c r="P26" s="15">
        <f t="shared" ref="P26:P27" si="23">(E26+G26)/C26</f>
        <v>0.29166666666666669</v>
      </c>
    </row>
    <row r="27" spans="1:17" ht="18.75" x14ac:dyDescent="0.3">
      <c r="A27" s="18" t="s">
        <v>15</v>
      </c>
      <c r="B27" s="18">
        <v>871</v>
      </c>
      <c r="C27" s="19">
        <f>E27+G27+I27+K27</f>
        <v>863</v>
      </c>
      <c r="D27" s="20">
        <f>C27/B27</f>
        <v>0.99081515499425943</v>
      </c>
      <c r="E27" s="19">
        <v>38</v>
      </c>
      <c r="F27" s="21">
        <f>E27/C27</f>
        <v>4.4032444959443799E-2</v>
      </c>
      <c r="G27" s="19">
        <v>234</v>
      </c>
      <c r="H27" s="21">
        <f t="shared" si="18"/>
        <v>0.27114716106604869</v>
      </c>
      <c r="I27" s="19">
        <v>458</v>
      </c>
      <c r="J27" s="21">
        <f t="shared" si="19"/>
        <v>0.53070683661645424</v>
      </c>
      <c r="K27" s="19">
        <v>133</v>
      </c>
      <c r="L27" s="21">
        <f t="shared" si="20"/>
        <v>0.15411355735805329</v>
      </c>
      <c r="M27" s="22">
        <f t="shared" si="21"/>
        <v>3.2050984936268829</v>
      </c>
      <c r="N27" s="22">
        <v>17</v>
      </c>
      <c r="O27" s="20">
        <f t="shared" si="22"/>
        <v>0.84588644264194668</v>
      </c>
      <c r="P27" s="20">
        <f t="shared" si="23"/>
        <v>0.31517960602549244</v>
      </c>
    </row>
    <row r="29" spans="1:17" ht="18.75" x14ac:dyDescent="0.3">
      <c r="A29" s="53" t="s">
        <v>52</v>
      </c>
      <c r="B29" s="53"/>
      <c r="C29" s="53"/>
      <c r="D29" s="1" t="s">
        <v>72</v>
      </c>
    </row>
    <row r="31" spans="1:17" ht="18.75" x14ac:dyDescent="0.25">
      <c r="A31" s="54" t="s">
        <v>1</v>
      </c>
      <c r="B31" s="55" t="s">
        <v>2</v>
      </c>
      <c r="C31" s="57" t="s">
        <v>3</v>
      </c>
      <c r="D31" s="57"/>
      <c r="E31" s="58">
        <v>5</v>
      </c>
      <c r="F31" s="59"/>
      <c r="G31" s="58">
        <v>4</v>
      </c>
      <c r="H31" s="59"/>
      <c r="I31" s="58">
        <v>3</v>
      </c>
      <c r="J31" s="59"/>
      <c r="K31" s="58">
        <v>2</v>
      </c>
      <c r="L31" s="59"/>
      <c r="M31" s="51" t="s">
        <v>4</v>
      </c>
      <c r="N31" s="51" t="s">
        <v>5</v>
      </c>
      <c r="O31" s="51" t="s">
        <v>6</v>
      </c>
      <c r="P31" s="51" t="s">
        <v>7</v>
      </c>
    </row>
    <row r="32" spans="1:17" ht="37.5" x14ac:dyDescent="0.25">
      <c r="A32" s="54"/>
      <c r="B32" s="56"/>
      <c r="C32" s="2" t="s">
        <v>8</v>
      </c>
      <c r="D32" s="2" t="s">
        <v>9</v>
      </c>
      <c r="E32" s="3" t="s">
        <v>8</v>
      </c>
      <c r="F32" s="3" t="s">
        <v>9</v>
      </c>
      <c r="G32" s="3" t="s">
        <v>8</v>
      </c>
      <c r="H32" s="3" t="s">
        <v>9</v>
      </c>
      <c r="I32" s="3" t="s">
        <v>8</v>
      </c>
      <c r="J32" s="3" t="s">
        <v>9</v>
      </c>
      <c r="K32" s="3" t="s">
        <v>8</v>
      </c>
      <c r="L32" s="3" t="s">
        <v>9</v>
      </c>
      <c r="M32" s="52"/>
      <c r="N32" s="52"/>
      <c r="O32" s="52"/>
      <c r="P32" s="52"/>
    </row>
    <row r="33" spans="1:17" ht="18.75" x14ac:dyDescent="0.3">
      <c r="A33" s="4" t="s">
        <v>10</v>
      </c>
      <c r="B33" s="26">
        <v>47</v>
      </c>
      <c r="C33" s="6">
        <f t="shared" ref="C33:C37" si="24">E33+G33+I33+K33</f>
        <v>9</v>
      </c>
      <c r="D33" s="24">
        <f t="shared" ref="D33:D37" si="25">C33/B33</f>
        <v>0.19148936170212766</v>
      </c>
      <c r="E33" s="23">
        <v>0</v>
      </c>
      <c r="F33" s="8">
        <f t="shared" ref="F33:F37" si="26">E33/$C33</f>
        <v>0</v>
      </c>
      <c r="G33" s="23">
        <v>4</v>
      </c>
      <c r="H33" s="9">
        <f t="shared" ref="H33:H37" si="27">G33/$C33</f>
        <v>0.44444444444444442</v>
      </c>
      <c r="I33" s="23">
        <v>5</v>
      </c>
      <c r="J33" s="9">
        <f t="shared" ref="J33:J37" si="28">I33/$C33</f>
        <v>0.55555555555555558</v>
      </c>
      <c r="K33" s="23">
        <v>0</v>
      </c>
      <c r="L33" s="9">
        <f t="shared" ref="L33:L37" si="29">K33/$C33</f>
        <v>0</v>
      </c>
      <c r="M33" s="10">
        <f t="shared" ref="M33:M37" si="30" xml:space="preserve"> (E33*5+G33*4+I33*3+K33*2)/C33</f>
        <v>3.4444444444444446</v>
      </c>
      <c r="N33" s="25">
        <v>18</v>
      </c>
      <c r="O33" s="11">
        <f t="shared" ref="O33:O37" si="31">(C33-K33)/C33</f>
        <v>1</v>
      </c>
      <c r="P33" s="11">
        <f t="shared" ref="P33:P37" si="32">(E33+G33)/C33</f>
        <v>0.44444444444444442</v>
      </c>
    </row>
    <row r="34" spans="1:17" ht="18.75" x14ac:dyDescent="0.3">
      <c r="A34" s="4" t="s">
        <v>11</v>
      </c>
      <c r="B34" s="4">
        <v>62</v>
      </c>
      <c r="C34" s="6">
        <f t="shared" si="24"/>
        <v>26</v>
      </c>
      <c r="D34" s="24">
        <f t="shared" si="25"/>
        <v>0.41935483870967744</v>
      </c>
      <c r="E34" s="6">
        <v>8</v>
      </c>
      <c r="F34" s="8">
        <f t="shared" si="26"/>
        <v>0.30769230769230771</v>
      </c>
      <c r="G34" s="6">
        <v>14</v>
      </c>
      <c r="H34" s="9">
        <f t="shared" si="27"/>
        <v>0.53846153846153844</v>
      </c>
      <c r="I34" s="6">
        <v>4</v>
      </c>
      <c r="J34" s="9">
        <f t="shared" si="28"/>
        <v>0.15384615384615385</v>
      </c>
      <c r="K34" s="6">
        <v>0</v>
      </c>
      <c r="L34" s="9">
        <f t="shared" si="29"/>
        <v>0</v>
      </c>
      <c r="M34" s="10">
        <f t="shared" si="30"/>
        <v>4.1538461538461542</v>
      </c>
      <c r="N34" s="10">
        <v>24</v>
      </c>
      <c r="O34" s="11">
        <f t="shared" si="31"/>
        <v>1</v>
      </c>
      <c r="P34" s="11">
        <f t="shared" si="32"/>
        <v>0.84615384615384615</v>
      </c>
    </row>
    <row r="35" spans="1:17" ht="18.75" x14ac:dyDescent="0.3">
      <c r="A35" s="4" t="s">
        <v>16</v>
      </c>
      <c r="B35" s="27">
        <v>51</v>
      </c>
      <c r="C35" s="6">
        <f t="shared" si="24"/>
        <v>41</v>
      </c>
      <c r="D35" s="24">
        <f t="shared" si="25"/>
        <v>0.80392156862745101</v>
      </c>
      <c r="E35" s="23">
        <v>4</v>
      </c>
      <c r="F35" s="8">
        <f t="shared" si="26"/>
        <v>9.7560975609756101E-2</v>
      </c>
      <c r="G35" s="23">
        <v>14</v>
      </c>
      <c r="H35" s="9">
        <f t="shared" si="27"/>
        <v>0.34146341463414637</v>
      </c>
      <c r="I35" s="23">
        <v>19</v>
      </c>
      <c r="J35" s="9">
        <f t="shared" si="28"/>
        <v>0.46341463414634149</v>
      </c>
      <c r="K35" s="23">
        <v>4</v>
      </c>
      <c r="L35" s="9">
        <f t="shared" si="29"/>
        <v>9.7560975609756101E-2</v>
      </c>
      <c r="M35" s="10">
        <f t="shared" si="30"/>
        <v>3.4390243902439024</v>
      </c>
      <c r="N35" s="25">
        <v>17</v>
      </c>
      <c r="O35" s="11">
        <f t="shared" si="31"/>
        <v>0.90243902439024393</v>
      </c>
      <c r="P35" s="11">
        <f t="shared" si="32"/>
        <v>0.43902439024390244</v>
      </c>
      <c r="Q35" s="42" t="s">
        <v>87</v>
      </c>
    </row>
    <row r="36" spans="1:17" ht="18.75" x14ac:dyDescent="0.3">
      <c r="A36" s="4" t="s">
        <v>17</v>
      </c>
      <c r="B36" s="26">
        <v>78</v>
      </c>
      <c r="C36" s="6">
        <f t="shared" si="24"/>
        <v>14</v>
      </c>
      <c r="D36" s="24">
        <f t="shared" si="25"/>
        <v>0.17948717948717949</v>
      </c>
      <c r="E36" s="23">
        <v>0</v>
      </c>
      <c r="F36" s="8">
        <f t="shared" si="26"/>
        <v>0</v>
      </c>
      <c r="G36" s="23">
        <v>6</v>
      </c>
      <c r="H36" s="9">
        <f t="shared" si="27"/>
        <v>0.42857142857142855</v>
      </c>
      <c r="I36" s="23">
        <v>8</v>
      </c>
      <c r="J36" s="9">
        <f t="shared" si="28"/>
        <v>0.5714285714285714</v>
      </c>
      <c r="K36" s="23">
        <v>0</v>
      </c>
      <c r="L36" s="9">
        <f t="shared" si="29"/>
        <v>0</v>
      </c>
      <c r="M36" s="10">
        <f t="shared" si="30"/>
        <v>3.4285714285714284</v>
      </c>
      <c r="N36" s="25">
        <v>17</v>
      </c>
      <c r="O36" s="11">
        <f t="shared" si="31"/>
        <v>1</v>
      </c>
      <c r="P36" s="11">
        <f t="shared" si="32"/>
        <v>0.42857142857142855</v>
      </c>
    </row>
    <row r="37" spans="1:17" ht="18.75" x14ac:dyDescent="0.3">
      <c r="A37" s="4" t="s">
        <v>12</v>
      </c>
      <c r="B37" s="26">
        <v>63</v>
      </c>
      <c r="C37" s="6">
        <f t="shared" si="24"/>
        <v>24</v>
      </c>
      <c r="D37" s="24">
        <f t="shared" si="25"/>
        <v>0.38095238095238093</v>
      </c>
      <c r="E37" s="23">
        <v>0</v>
      </c>
      <c r="F37" s="8">
        <f t="shared" si="26"/>
        <v>0</v>
      </c>
      <c r="G37" s="23">
        <v>5</v>
      </c>
      <c r="H37" s="9">
        <f t="shared" si="27"/>
        <v>0.20833333333333334</v>
      </c>
      <c r="I37" s="23">
        <v>15</v>
      </c>
      <c r="J37" s="9">
        <f t="shared" si="28"/>
        <v>0.625</v>
      </c>
      <c r="K37" s="23">
        <v>4</v>
      </c>
      <c r="L37" s="9">
        <f t="shared" si="29"/>
        <v>0.16666666666666666</v>
      </c>
      <c r="M37" s="10">
        <f t="shared" si="30"/>
        <v>3.0416666666666665</v>
      </c>
      <c r="N37" s="25">
        <v>14</v>
      </c>
      <c r="O37" s="11">
        <f t="shared" si="31"/>
        <v>0.83333333333333337</v>
      </c>
      <c r="P37" s="11">
        <f t="shared" si="32"/>
        <v>0.20833333333333334</v>
      </c>
      <c r="Q37" s="42" t="s">
        <v>84</v>
      </c>
    </row>
    <row r="38" spans="1:17" ht="18.75" x14ac:dyDescent="0.3">
      <c r="A38" s="4" t="s">
        <v>18</v>
      </c>
      <c r="B38" s="35"/>
      <c r="C38" s="36"/>
      <c r="D38" s="37"/>
      <c r="E38" s="36"/>
      <c r="F38" s="38"/>
      <c r="G38" s="36"/>
      <c r="H38" s="38"/>
      <c r="I38" s="36"/>
      <c r="J38" s="38"/>
      <c r="K38" s="36"/>
      <c r="L38" s="38"/>
      <c r="M38" s="39"/>
      <c r="N38" s="39"/>
      <c r="O38" s="40"/>
      <c r="P38" s="40"/>
      <c r="Q38" s="42"/>
    </row>
    <row r="39" spans="1:17" ht="18.75" x14ac:dyDescent="0.3">
      <c r="A39" s="4" t="s">
        <v>19</v>
      </c>
      <c r="B39" s="26">
        <v>34</v>
      </c>
      <c r="C39" s="6">
        <f t="shared" ref="C39" si="33">E39+G39+I39+K39</f>
        <v>20</v>
      </c>
      <c r="D39" s="24">
        <f t="shared" ref="D39" si="34">C39/B39</f>
        <v>0.58823529411764708</v>
      </c>
      <c r="E39" s="26">
        <v>2</v>
      </c>
      <c r="F39" s="8">
        <f t="shared" ref="F39" si="35">E39/$C39</f>
        <v>0.1</v>
      </c>
      <c r="G39" s="26">
        <v>7</v>
      </c>
      <c r="H39" s="9">
        <f t="shared" ref="H39:H41" si="36">G39/$C39</f>
        <v>0.35</v>
      </c>
      <c r="I39" s="26">
        <v>8</v>
      </c>
      <c r="J39" s="9">
        <f t="shared" ref="J39:J41" si="37">I39/$C39</f>
        <v>0.4</v>
      </c>
      <c r="K39" s="26">
        <v>3</v>
      </c>
      <c r="L39" s="9">
        <f t="shared" ref="L39:L41" si="38">K39/$C39</f>
        <v>0.15</v>
      </c>
      <c r="M39" s="10">
        <f t="shared" ref="M39:M41" si="39" xml:space="preserve"> (E39*5+G39*4+I39*3+K39*2)/C39</f>
        <v>3.4</v>
      </c>
      <c r="N39" s="25">
        <v>18</v>
      </c>
      <c r="O39" s="11">
        <f t="shared" ref="O39:O41" si="40">(C39-K39)/C39</f>
        <v>0.85</v>
      </c>
      <c r="P39" s="11">
        <f t="shared" ref="P39:P41" si="41">(E39+G39)/C39</f>
        <v>0.45</v>
      </c>
      <c r="Q39" s="42" t="s">
        <v>56</v>
      </c>
    </row>
    <row r="40" spans="1:17" ht="18.75" x14ac:dyDescent="0.3">
      <c r="A40" s="13" t="s">
        <v>14</v>
      </c>
      <c r="B40" s="13">
        <f>SUM(B33:B39)</f>
        <v>335</v>
      </c>
      <c r="C40" s="14">
        <f>SUM(C33:C39)</f>
        <v>134</v>
      </c>
      <c r="D40" s="15">
        <f>C40/B40</f>
        <v>0.4</v>
      </c>
      <c r="E40" s="14">
        <f>SUM(E33:E39)</f>
        <v>14</v>
      </c>
      <c r="F40" s="16">
        <f>E40/C40</f>
        <v>0.1044776119402985</v>
      </c>
      <c r="G40" s="14">
        <f>SUM(G33:G39)</f>
        <v>50</v>
      </c>
      <c r="H40" s="16">
        <f t="shared" si="36"/>
        <v>0.37313432835820898</v>
      </c>
      <c r="I40" s="14">
        <f>SUM(I33:I39)</f>
        <v>59</v>
      </c>
      <c r="J40" s="16">
        <f t="shared" si="37"/>
        <v>0.44029850746268656</v>
      </c>
      <c r="K40" s="14">
        <f>SUM(K33:K39)</f>
        <v>11</v>
      </c>
      <c r="L40" s="16">
        <f t="shared" si="38"/>
        <v>8.2089552238805971E-2</v>
      </c>
      <c r="M40" s="17">
        <f t="shared" si="39"/>
        <v>3.5</v>
      </c>
      <c r="N40" s="17">
        <f>AVERAGE(N33:N39)</f>
        <v>18</v>
      </c>
      <c r="O40" s="15">
        <f t="shared" si="40"/>
        <v>0.91791044776119401</v>
      </c>
      <c r="P40" s="15">
        <f t="shared" si="41"/>
        <v>0.47761194029850745</v>
      </c>
    </row>
    <row r="41" spans="1:17" ht="18.75" x14ac:dyDescent="0.3">
      <c r="A41" s="18" t="s">
        <v>15</v>
      </c>
      <c r="B41" s="18">
        <v>8591</v>
      </c>
      <c r="C41" s="19">
        <f>E41+G41+I41+K41</f>
        <v>8496</v>
      </c>
      <c r="D41" s="20">
        <f>C41/B41</f>
        <v>0.98894191595856129</v>
      </c>
      <c r="E41" s="19">
        <v>627</v>
      </c>
      <c r="F41" s="21">
        <f>E41/C41</f>
        <v>7.3799435028248594E-2</v>
      </c>
      <c r="G41" s="19">
        <v>2816</v>
      </c>
      <c r="H41" s="21">
        <f t="shared" si="36"/>
        <v>0.33145009416195859</v>
      </c>
      <c r="I41" s="19">
        <v>3583</v>
      </c>
      <c r="J41" s="21">
        <f t="shared" si="37"/>
        <v>0.42172787193973632</v>
      </c>
      <c r="K41" s="19">
        <v>1470</v>
      </c>
      <c r="L41" s="21">
        <f t="shared" si="38"/>
        <v>0.1730225988700565</v>
      </c>
      <c r="M41" s="22">
        <f t="shared" si="39"/>
        <v>3.3060263653483992</v>
      </c>
      <c r="N41" s="22">
        <v>17.399999999999999</v>
      </c>
      <c r="O41" s="20">
        <f t="shared" si="40"/>
        <v>0.82697740112994356</v>
      </c>
      <c r="P41" s="20">
        <f t="shared" si="41"/>
        <v>0.40524952919020718</v>
      </c>
    </row>
  </sheetData>
  <mergeCells count="36">
    <mergeCell ref="O17:O18"/>
    <mergeCell ref="P17:P18"/>
    <mergeCell ref="A29:C29"/>
    <mergeCell ref="A31:A32"/>
    <mergeCell ref="B31:B32"/>
    <mergeCell ref="C31:D31"/>
    <mergeCell ref="E31:F31"/>
    <mergeCell ref="G31:H31"/>
    <mergeCell ref="I31:J31"/>
    <mergeCell ref="K31:L31"/>
    <mergeCell ref="M31:M32"/>
    <mergeCell ref="N31:N32"/>
    <mergeCell ref="O31:O32"/>
    <mergeCell ref="P31:P32"/>
    <mergeCell ref="G17:H17"/>
    <mergeCell ref="I17:J17"/>
    <mergeCell ref="K17:L17"/>
    <mergeCell ref="M17:M18"/>
    <mergeCell ref="N17:N18"/>
    <mergeCell ref="A15:C15"/>
    <mergeCell ref="A17:A18"/>
    <mergeCell ref="B17:B18"/>
    <mergeCell ref="C17:D17"/>
    <mergeCell ref="E17:F1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topLeftCell="A25" workbookViewId="0">
      <selection activeCell="O47" sqref="O47"/>
    </sheetView>
  </sheetViews>
  <sheetFormatPr defaultRowHeight="15" x14ac:dyDescent="0.25"/>
  <cols>
    <col min="1" max="1" width="13.5703125" customWidth="1"/>
    <col min="2" max="2" width="9.28515625" bestFit="1" customWidth="1"/>
    <col min="4" max="4" width="10.2851562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3" width="10.85546875" bestFit="1" customWidth="1"/>
    <col min="14" max="14" width="9.28515625" bestFit="1" customWidth="1"/>
    <col min="15" max="16" width="10.85546875" bestFit="1" customWidth="1"/>
    <col min="17" max="17" width="40.5703125" customWidth="1"/>
  </cols>
  <sheetData>
    <row r="1" spans="1:17" ht="18.75" x14ac:dyDescent="0.3">
      <c r="A1" s="53" t="s">
        <v>20</v>
      </c>
      <c r="B1" s="53"/>
      <c r="C1" s="53"/>
      <c r="D1" s="1">
        <v>43249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6">
        <v>47</v>
      </c>
      <c r="D5" s="7">
        <f t="shared" ref="D5:D11" si="0">C5/B5</f>
        <v>1</v>
      </c>
      <c r="E5" s="6">
        <v>23</v>
      </c>
      <c r="F5" s="8">
        <f t="shared" ref="F5:F11" si="1">E5/$C5</f>
        <v>0.48936170212765956</v>
      </c>
      <c r="G5" s="6">
        <v>15</v>
      </c>
      <c r="H5" s="9">
        <f t="shared" ref="H5:H13" si="2">G5/$C5</f>
        <v>0.31914893617021278</v>
      </c>
      <c r="I5" s="6">
        <v>9</v>
      </c>
      <c r="J5" s="9">
        <f t="shared" ref="J5:J13" si="3">I5/$C5</f>
        <v>0.19148936170212766</v>
      </c>
      <c r="K5" s="6">
        <v>0</v>
      </c>
      <c r="L5" s="9">
        <f t="shared" ref="L5:L13" si="4">K5/$C5</f>
        <v>0</v>
      </c>
      <c r="M5" s="10">
        <f t="shared" ref="M5:M13" si="5" xml:space="preserve"> (E5*5+G5*4+I5*3+K5*2)/C5</f>
        <v>4.2978723404255321</v>
      </c>
      <c r="N5" s="10">
        <v>32</v>
      </c>
      <c r="O5" s="11">
        <f t="shared" ref="O5:O13" si="6">(C5-K5)/C5</f>
        <v>1</v>
      </c>
      <c r="P5" s="11">
        <f t="shared" ref="P5:P13" si="7">(E5+G5)/C5</f>
        <v>0.80851063829787229</v>
      </c>
    </row>
    <row r="6" spans="1:17" ht="18.75" x14ac:dyDescent="0.3">
      <c r="A6" s="4" t="s">
        <v>11</v>
      </c>
      <c r="B6" s="4">
        <v>62</v>
      </c>
      <c r="C6" s="12">
        <v>62</v>
      </c>
      <c r="D6" s="7">
        <f t="shared" si="0"/>
        <v>1</v>
      </c>
      <c r="E6" s="6">
        <v>11</v>
      </c>
      <c r="F6" s="8">
        <f t="shared" si="1"/>
        <v>0.17741935483870969</v>
      </c>
      <c r="G6" s="6">
        <v>26</v>
      </c>
      <c r="H6" s="9">
        <f t="shared" si="2"/>
        <v>0.41935483870967744</v>
      </c>
      <c r="I6" s="6">
        <v>23</v>
      </c>
      <c r="J6" s="9">
        <f t="shared" si="3"/>
        <v>0.37096774193548387</v>
      </c>
      <c r="K6" s="6">
        <v>2</v>
      </c>
      <c r="L6" s="9">
        <f t="shared" si="4"/>
        <v>3.2258064516129031E-2</v>
      </c>
      <c r="M6" s="10">
        <f t="shared" si="5"/>
        <v>3.7419354838709675</v>
      </c>
      <c r="N6" s="10">
        <v>29</v>
      </c>
      <c r="O6" s="11">
        <f t="shared" si="6"/>
        <v>0.967741935483871</v>
      </c>
      <c r="P6" s="11">
        <f t="shared" si="7"/>
        <v>0.59677419354838712</v>
      </c>
      <c r="Q6" t="s">
        <v>66</v>
      </c>
    </row>
    <row r="7" spans="1:17" ht="18.75" x14ac:dyDescent="0.3">
      <c r="A7" s="4" t="s">
        <v>16</v>
      </c>
      <c r="B7" s="27">
        <v>51</v>
      </c>
      <c r="C7" s="23">
        <v>51</v>
      </c>
      <c r="D7" s="24">
        <f t="shared" si="0"/>
        <v>1</v>
      </c>
      <c r="E7" s="23">
        <v>5</v>
      </c>
      <c r="F7" s="8">
        <f t="shared" si="1"/>
        <v>9.8039215686274508E-2</v>
      </c>
      <c r="G7" s="23">
        <v>19</v>
      </c>
      <c r="H7" s="9">
        <f t="shared" si="2"/>
        <v>0.37254901960784315</v>
      </c>
      <c r="I7" s="23">
        <v>25</v>
      </c>
      <c r="J7" s="9">
        <f t="shared" si="3"/>
        <v>0.49019607843137253</v>
      </c>
      <c r="K7" s="23">
        <v>2</v>
      </c>
      <c r="L7" s="9">
        <f t="shared" si="4"/>
        <v>3.9215686274509803E-2</v>
      </c>
      <c r="M7" s="10">
        <f t="shared" si="5"/>
        <v>3.5294117647058822</v>
      </c>
      <c r="N7" s="25">
        <v>26</v>
      </c>
      <c r="O7" s="11">
        <f t="shared" si="6"/>
        <v>0.96078431372549022</v>
      </c>
      <c r="P7" s="11">
        <f t="shared" si="7"/>
        <v>0.47058823529411764</v>
      </c>
      <c r="Q7" t="s">
        <v>23</v>
      </c>
    </row>
    <row r="8" spans="1:17" ht="18.75" x14ac:dyDescent="0.3">
      <c r="A8" s="4" t="s">
        <v>17</v>
      </c>
      <c r="B8" s="26">
        <v>78</v>
      </c>
      <c r="C8" s="23">
        <v>78</v>
      </c>
      <c r="D8" s="24">
        <f t="shared" si="0"/>
        <v>1</v>
      </c>
      <c r="E8" s="23">
        <v>11</v>
      </c>
      <c r="F8" s="8">
        <f t="shared" si="1"/>
        <v>0.14102564102564102</v>
      </c>
      <c r="G8" s="23">
        <v>26</v>
      </c>
      <c r="H8" s="9">
        <f t="shared" si="2"/>
        <v>0.33333333333333331</v>
      </c>
      <c r="I8" s="23">
        <v>38</v>
      </c>
      <c r="J8" s="9">
        <f t="shared" si="3"/>
        <v>0.48717948717948717</v>
      </c>
      <c r="K8" s="23">
        <v>3</v>
      </c>
      <c r="L8" s="9">
        <f t="shared" si="4"/>
        <v>3.8461538461538464E-2</v>
      </c>
      <c r="M8" s="10">
        <f t="shared" si="5"/>
        <v>3.5769230769230771</v>
      </c>
      <c r="N8" s="25">
        <v>27</v>
      </c>
      <c r="O8" s="11">
        <f t="shared" si="6"/>
        <v>0.96153846153846156</v>
      </c>
      <c r="P8" s="11">
        <f t="shared" si="7"/>
        <v>0.47435897435897434</v>
      </c>
      <c r="Q8" t="s">
        <v>22</v>
      </c>
    </row>
    <row r="9" spans="1:17" ht="18.75" x14ac:dyDescent="0.3">
      <c r="A9" s="4" t="s">
        <v>12</v>
      </c>
      <c r="B9" s="26">
        <v>63</v>
      </c>
      <c r="C9" s="23">
        <v>63</v>
      </c>
      <c r="D9" s="24">
        <f t="shared" si="0"/>
        <v>1</v>
      </c>
      <c r="E9" s="23">
        <v>11</v>
      </c>
      <c r="F9" s="8">
        <f t="shared" si="1"/>
        <v>0.17460317460317459</v>
      </c>
      <c r="G9" s="23">
        <v>17</v>
      </c>
      <c r="H9" s="9">
        <f t="shared" si="2"/>
        <v>0.26984126984126983</v>
      </c>
      <c r="I9" s="23">
        <v>33</v>
      </c>
      <c r="J9" s="9">
        <f t="shared" si="3"/>
        <v>0.52380952380952384</v>
      </c>
      <c r="K9" s="23">
        <v>2</v>
      </c>
      <c r="L9" s="9">
        <f t="shared" si="4"/>
        <v>3.1746031746031744E-2</v>
      </c>
      <c r="M9" s="10">
        <f t="shared" si="5"/>
        <v>3.5873015873015874</v>
      </c>
      <c r="N9" s="25">
        <v>26</v>
      </c>
      <c r="O9" s="11">
        <f t="shared" si="6"/>
        <v>0.96825396825396826</v>
      </c>
      <c r="P9" s="11">
        <f t="shared" si="7"/>
        <v>0.44444444444444442</v>
      </c>
      <c r="Q9" t="s">
        <v>21</v>
      </c>
    </row>
    <row r="10" spans="1:17" ht="18.75" x14ac:dyDescent="0.3">
      <c r="A10" s="4" t="s">
        <v>18</v>
      </c>
      <c r="B10" s="26">
        <v>9</v>
      </c>
      <c r="C10" s="23">
        <v>9</v>
      </c>
      <c r="D10" s="24">
        <f t="shared" si="0"/>
        <v>1</v>
      </c>
      <c r="E10" s="23">
        <v>0</v>
      </c>
      <c r="F10" s="8">
        <f t="shared" si="1"/>
        <v>0</v>
      </c>
      <c r="G10" s="23">
        <v>2</v>
      </c>
      <c r="H10" s="9">
        <f t="shared" si="2"/>
        <v>0.22222222222222221</v>
      </c>
      <c r="I10" s="23">
        <v>7</v>
      </c>
      <c r="J10" s="9">
        <f t="shared" si="3"/>
        <v>0.77777777777777779</v>
      </c>
      <c r="K10" s="23">
        <v>0</v>
      </c>
      <c r="L10" s="9">
        <f t="shared" si="4"/>
        <v>0</v>
      </c>
      <c r="M10" s="10">
        <f t="shared" si="5"/>
        <v>3.2222222222222223</v>
      </c>
      <c r="N10" s="25">
        <v>23</v>
      </c>
      <c r="O10" s="11">
        <f t="shared" si="6"/>
        <v>1</v>
      </c>
      <c r="P10" s="11">
        <f t="shared" si="7"/>
        <v>0.22222222222222221</v>
      </c>
    </row>
    <row r="11" spans="1:17" ht="18.75" x14ac:dyDescent="0.3">
      <c r="A11" s="4" t="s">
        <v>19</v>
      </c>
      <c r="B11" s="26">
        <v>34</v>
      </c>
      <c r="C11" s="26">
        <v>33</v>
      </c>
      <c r="D11" s="24">
        <f t="shared" si="0"/>
        <v>0.97058823529411764</v>
      </c>
      <c r="E11" s="26">
        <v>3</v>
      </c>
      <c r="F11" s="8">
        <f t="shared" si="1"/>
        <v>9.0909090909090912E-2</v>
      </c>
      <c r="G11" s="26">
        <v>8</v>
      </c>
      <c r="H11" s="9">
        <f t="shared" si="2"/>
        <v>0.24242424242424243</v>
      </c>
      <c r="I11" s="26">
        <v>17</v>
      </c>
      <c r="J11" s="9">
        <f t="shared" si="3"/>
        <v>0.51515151515151514</v>
      </c>
      <c r="K11" s="26">
        <v>5</v>
      </c>
      <c r="L11" s="9">
        <f t="shared" si="4"/>
        <v>0.15151515151515152</v>
      </c>
      <c r="M11" s="10">
        <f t="shared" si="5"/>
        <v>3.2727272727272729</v>
      </c>
      <c r="N11" s="25">
        <v>23</v>
      </c>
      <c r="O11" s="11">
        <f t="shared" si="6"/>
        <v>0.84848484848484851</v>
      </c>
      <c r="P11" s="11">
        <f t="shared" si="7"/>
        <v>0.33333333333333331</v>
      </c>
      <c r="Q11" t="s">
        <v>85</v>
      </c>
    </row>
    <row r="12" spans="1:17" ht="18.75" x14ac:dyDescent="0.3">
      <c r="A12" s="13" t="s">
        <v>14</v>
      </c>
      <c r="B12" s="13">
        <f>SUM(B5:B11)</f>
        <v>344</v>
      </c>
      <c r="C12" s="14">
        <f>SUM(C5:C11)</f>
        <v>343</v>
      </c>
      <c r="D12" s="15">
        <f>C12/B12</f>
        <v>0.99709302325581395</v>
      </c>
      <c r="E12" s="14">
        <f>SUM(E5:E11)</f>
        <v>64</v>
      </c>
      <c r="F12" s="16">
        <f>E12/C12</f>
        <v>0.18658892128279883</v>
      </c>
      <c r="G12" s="14">
        <f>SUM(G5:G11)</f>
        <v>113</v>
      </c>
      <c r="H12" s="16">
        <f t="shared" si="2"/>
        <v>0.32944606413994171</v>
      </c>
      <c r="I12" s="14">
        <f>SUM(I5:I11)</f>
        <v>152</v>
      </c>
      <c r="J12" s="16">
        <f t="shared" si="3"/>
        <v>0.44314868804664725</v>
      </c>
      <c r="K12" s="14">
        <f>SUM(K5:K11)</f>
        <v>14</v>
      </c>
      <c r="L12" s="16">
        <f t="shared" si="4"/>
        <v>4.0816326530612242E-2</v>
      </c>
      <c r="M12" s="17">
        <f t="shared" si="5"/>
        <v>3.6618075801749272</v>
      </c>
      <c r="N12" s="17">
        <f>AVERAGE(N5:N11)</f>
        <v>26.571428571428573</v>
      </c>
      <c r="O12" s="15">
        <f t="shared" si="6"/>
        <v>0.95918367346938771</v>
      </c>
      <c r="P12" s="15">
        <f t="shared" si="7"/>
        <v>0.51603498542274051</v>
      </c>
    </row>
    <row r="13" spans="1:17" ht="18.75" x14ac:dyDescent="0.3">
      <c r="A13" s="18" t="s">
        <v>15</v>
      </c>
      <c r="B13" s="18">
        <v>25226</v>
      </c>
      <c r="C13" s="19">
        <v>24993</v>
      </c>
      <c r="D13" s="20">
        <f>C13/B13</f>
        <v>0.99076349797827634</v>
      </c>
      <c r="E13" s="19">
        <v>4394</v>
      </c>
      <c r="F13" s="21">
        <f>E13/C13</f>
        <v>0.17580922658344336</v>
      </c>
      <c r="G13" s="19">
        <v>8064</v>
      </c>
      <c r="H13" s="21">
        <f t="shared" si="2"/>
        <v>0.3226503420957868</v>
      </c>
      <c r="I13" s="19">
        <v>11048</v>
      </c>
      <c r="J13" s="21">
        <f t="shared" si="3"/>
        <v>0.44204377225623176</v>
      </c>
      <c r="K13" s="19">
        <v>1487</v>
      </c>
      <c r="L13" s="21">
        <f t="shared" si="4"/>
        <v>5.949665906453807E-2</v>
      </c>
      <c r="M13" s="22">
        <f t="shared" si="5"/>
        <v>3.6147721361981353</v>
      </c>
      <c r="N13" s="22">
        <v>26.7</v>
      </c>
      <c r="O13" s="20">
        <f t="shared" si="6"/>
        <v>0.94050334093546195</v>
      </c>
      <c r="P13" s="20">
        <f t="shared" si="7"/>
        <v>0.49845956867923019</v>
      </c>
    </row>
    <row r="16" spans="1:17" ht="18.75" x14ac:dyDescent="0.3">
      <c r="A16" s="53" t="s">
        <v>20</v>
      </c>
      <c r="B16" s="53"/>
      <c r="C16" s="53"/>
      <c r="D16" s="1">
        <v>43271</v>
      </c>
    </row>
    <row r="18" spans="1:16" ht="18.75" x14ac:dyDescent="0.25">
      <c r="A18" s="54" t="s">
        <v>1</v>
      </c>
      <c r="B18" s="55" t="s">
        <v>2</v>
      </c>
      <c r="C18" s="57" t="s">
        <v>3</v>
      </c>
      <c r="D18" s="57"/>
      <c r="E18" s="58">
        <v>5</v>
      </c>
      <c r="F18" s="59"/>
      <c r="G18" s="58">
        <v>4</v>
      </c>
      <c r="H18" s="59"/>
      <c r="I18" s="58">
        <v>3</v>
      </c>
      <c r="J18" s="59"/>
      <c r="K18" s="58">
        <v>2</v>
      </c>
      <c r="L18" s="59"/>
      <c r="M18" s="51" t="s">
        <v>4</v>
      </c>
      <c r="N18" s="51" t="s">
        <v>5</v>
      </c>
      <c r="O18" s="51" t="s">
        <v>6</v>
      </c>
      <c r="P18" s="51" t="s">
        <v>7</v>
      </c>
    </row>
    <row r="19" spans="1:16" ht="37.5" x14ac:dyDescent="0.25">
      <c r="A19" s="54"/>
      <c r="B19" s="56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2"/>
      <c r="N19" s="52"/>
      <c r="O19" s="52"/>
      <c r="P19" s="52"/>
    </row>
    <row r="20" spans="1:16" ht="18.75" x14ac:dyDescent="0.3">
      <c r="A20" s="4" t="s">
        <v>10</v>
      </c>
      <c r="B20" s="5">
        <v>47</v>
      </c>
      <c r="C20" s="44"/>
      <c r="D20" s="45"/>
      <c r="E20" s="44"/>
      <c r="F20" s="46"/>
      <c r="G20" s="44"/>
      <c r="H20" s="46"/>
      <c r="I20" s="44"/>
      <c r="J20" s="46"/>
      <c r="K20" s="44"/>
      <c r="L20" s="46"/>
      <c r="M20" s="47"/>
      <c r="N20" s="47"/>
      <c r="O20" s="48"/>
      <c r="P20" s="48"/>
    </row>
    <row r="21" spans="1:16" ht="18.75" x14ac:dyDescent="0.3">
      <c r="A21" s="4" t="s">
        <v>11</v>
      </c>
      <c r="B21" s="4">
        <v>62</v>
      </c>
      <c r="C21" s="12">
        <f>SUM(E21+G21+I21+K21)</f>
        <v>1</v>
      </c>
      <c r="D21" s="7">
        <f t="shared" ref="D21:D26" si="8">C21/B21</f>
        <v>1.6129032258064516E-2</v>
      </c>
      <c r="E21" s="6">
        <v>0</v>
      </c>
      <c r="F21" s="8">
        <f t="shared" ref="F21:F26" si="9">E21/$C21</f>
        <v>0</v>
      </c>
      <c r="G21" s="6">
        <v>0</v>
      </c>
      <c r="H21" s="9">
        <f t="shared" ref="H21:H28" si="10">G21/$C21</f>
        <v>0</v>
      </c>
      <c r="I21" s="6">
        <v>1</v>
      </c>
      <c r="J21" s="9">
        <f t="shared" ref="J21:J28" si="11">I21/$C21</f>
        <v>1</v>
      </c>
      <c r="K21" s="6">
        <v>0</v>
      </c>
      <c r="L21" s="9">
        <f t="shared" ref="L21:L28" si="12">K21/$C21</f>
        <v>0</v>
      </c>
      <c r="M21" s="10">
        <f t="shared" ref="M21:M28" si="13" xml:space="preserve"> (E21*5+G21*4+I21*3+K21*2)/C21</f>
        <v>3</v>
      </c>
      <c r="N21" s="10">
        <v>18</v>
      </c>
      <c r="O21" s="11">
        <f t="shared" ref="O21:O28" si="14">(C21-K21)/C21</f>
        <v>1</v>
      </c>
      <c r="P21" s="11">
        <f t="shared" ref="P21:P28" si="15">(E21+G21)/C21</f>
        <v>0</v>
      </c>
    </row>
    <row r="22" spans="1:16" ht="18.75" x14ac:dyDescent="0.3">
      <c r="A22" s="4" t="s">
        <v>16</v>
      </c>
      <c r="B22" s="27">
        <v>51</v>
      </c>
      <c r="C22" s="44"/>
      <c r="D22" s="45"/>
      <c r="E22" s="44"/>
      <c r="F22" s="46"/>
      <c r="G22" s="44"/>
      <c r="H22" s="46"/>
      <c r="I22" s="44"/>
      <c r="J22" s="46"/>
      <c r="K22" s="44"/>
      <c r="L22" s="46"/>
      <c r="M22" s="47"/>
      <c r="N22" s="47"/>
      <c r="O22" s="48"/>
      <c r="P22" s="48"/>
    </row>
    <row r="23" spans="1:16" ht="18.75" x14ac:dyDescent="0.3">
      <c r="A23" s="4" t="s">
        <v>17</v>
      </c>
      <c r="B23" s="26">
        <v>78</v>
      </c>
      <c r="C23" s="12">
        <f t="shared" ref="C23:C26" si="16">SUM(E23+G23+I23+K23)</f>
        <v>3</v>
      </c>
      <c r="D23" s="24">
        <f t="shared" si="8"/>
        <v>3.8461538461538464E-2</v>
      </c>
      <c r="E23" s="23">
        <v>0</v>
      </c>
      <c r="F23" s="8">
        <f t="shared" si="9"/>
        <v>0</v>
      </c>
      <c r="G23" s="23">
        <v>0</v>
      </c>
      <c r="H23" s="9">
        <f t="shared" si="10"/>
        <v>0</v>
      </c>
      <c r="I23" s="23">
        <v>3</v>
      </c>
      <c r="J23" s="9">
        <f t="shared" si="11"/>
        <v>1</v>
      </c>
      <c r="K23" s="23">
        <v>0</v>
      </c>
      <c r="L23" s="9">
        <f t="shared" si="12"/>
        <v>0</v>
      </c>
      <c r="M23" s="10">
        <f t="shared" si="13"/>
        <v>3</v>
      </c>
      <c r="N23" s="25">
        <v>27</v>
      </c>
      <c r="O23" s="11">
        <f t="shared" si="14"/>
        <v>1</v>
      </c>
      <c r="P23" s="11">
        <f t="shared" si="15"/>
        <v>0</v>
      </c>
    </row>
    <row r="24" spans="1:16" ht="18.75" x14ac:dyDescent="0.3">
      <c r="A24" s="4" t="s">
        <v>12</v>
      </c>
      <c r="B24" s="26">
        <v>63</v>
      </c>
      <c r="C24" s="44"/>
      <c r="D24" s="45"/>
      <c r="E24" s="44"/>
      <c r="F24" s="46"/>
      <c r="G24" s="44"/>
      <c r="H24" s="46"/>
      <c r="I24" s="44"/>
      <c r="J24" s="46"/>
      <c r="K24" s="44"/>
      <c r="L24" s="46"/>
      <c r="M24" s="47"/>
      <c r="N24" s="47"/>
      <c r="O24" s="48"/>
      <c r="P24" s="48"/>
    </row>
    <row r="25" spans="1:16" ht="18.75" x14ac:dyDescent="0.3">
      <c r="A25" s="4" t="s">
        <v>18</v>
      </c>
      <c r="B25" s="26">
        <v>9</v>
      </c>
      <c r="C25" s="44"/>
      <c r="D25" s="45"/>
      <c r="E25" s="44"/>
      <c r="F25" s="46"/>
      <c r="G25" s="44"/>
      <c r="H25" s="46"/>
      <c r="I25" s="44"/>
      <c r="J25" s="46"/>
      <c r="K25" s="44"/>
      <c r="L25" s="46"/>
      <c r="M25" s="47"/>
      <c r="N25" s="47"/>
      <c r="O25" s="48"/>
      <c r="P25" s="48"/>
    </row>
    <row r="26" spans="1:16" ht="18.75" x14ac:dyDescent="0.3">
      <c r="A26" s="4" t="s">
        <v>19</v>
      </c>
      <c r="B26" s="26">
        <v>34</v>
      </c>
      <c r="C26" s="12">
        <f t="shared" si="16"/>
        <v>1</v>
      </c>
      <c r="D26" s="24">
        <f t="shared" si="8"/>
        <v>2.9411764705882353E-2</v>
      </c>
      <c r="E26" s="26">
        <v>0</v>
      </c>
      <c r="F26" s="8">
        <f t="shared" si="9"/>
        <v>0</v>
      </c>
      <c r="G26" s="26">
        <v>0</v>
      </c>
      <c r="H26" s="9">
        <f t="shared" si="10"/>
        <v>0</v>
      </c>
      <c r="I26" s="26">
        <v>1</v>
      </c>
      <c r="J26" s="9">
        <f t="shared" si="11"/>
        <v>1</v>
      </c>
      <c r="K26" s="26">
        <v>0</v>
      </c>
      <c r="L26" s="9">
        <f t="shared" si="12"/>
        <v>0</v>
      </c>
      <c r="M26" s="10">
        <f t="shared" si="13"/>
        <v>3</v>
      </c>
      <c r="N26" s="25">
        <v>18</v>
      </c>
      <c r="O26" s="11">
        <f t="shared" si="14"/>
        <v>1</v>
      </c>
      <c r="P26" s="11">
        <f t="shared" si="15"/>
        <v>0</v>
      </c>
    </row>
    <row r="27" spans="1:16" ht="18.75" x14ac:dyDescent="0.3">
      <c r="A27" s="13" t="s">
        <v>14</v>
      </c>
      <c r="B27" s="13">
        <f>SUM(B20:B26)</f>
        <v>344</v>
      </c>
      <c r="C27" s="14">
        <f>SUM(C20:C26)</f>
        <v>5</v>
      </c>
      <c r="D27" s="15">
        <f>C27/B27</f>
        <v>1.4534883720930232E-2</v>
      </c>
      <c r="E27" s="14">
        <f>SUM(E20:E26)</f>
        <v>0</v>
      </c>
      <c r="F27" s="16">
        <f>E27/C27</f>
        <v>0</v>
      </c>
      <c r="G27" s="14">
        <f>SUM(G20:G26)</f>
        <v>0</v>
      </c>
      <c r="H27" s="16">
        <f t="shared" si="10"/>
        <v>0</v>
      </c>
      <c r="I27" s="14">
        <f>SUM(I20:I26)</f>
        <v>5</v>
      </c>
      <c r="J27" s="16">
        <f t="shared" si="11"/>
        <v>1</v>
      </c>
      <c r="K27" s="14">
        <f>SUM(K20:K26)</f>
        <v>0</v>
      </c>
      <c r="L27" s="16">
        <f t="shared" si="12"/>
        <v>0</v>
      </c>
      <c r="M27" s="17">
        <f t="shared" si="13"/>
        <v>3</v>
      </c>
      <c r="N27" s="17">
        <f>AVERAGE(N20:N26)</f>
        <v>21</v>
      </c>
      <c r="O27" s="15">
        <f t="shared" si="14"/>
        <v>1</v>
      </c>
      <c r="P27" s="15">
        <f t="shared" si="15"/>
        <v>0</v>
      </c>
    </row>
    <row r="28" spans="1:16" ht="18.75" x14ac:dyDescent="0.3">
      <c r="A28" s="18" t="s">
        <v>15</v>
      </c>
      <c r="B28" s="18">
        <v>504</v>
      </c>
      <c r="C28" s="19">
        <f>E28+G28+I28+K28</f>
        <v>496</v>
      </c>
      <c r="D28" s="20">
        <f>C28/B28</f>
        <v>0.98412698412698407</v>
      </c>
      <c r="E28" s="19">
        <v>11</v>
      </c>
      <c r="F28" s="21">
        <f>E28/C28</f>
        <v>2.2177419354838711E-2</v>
      </c>
      <c r="G28" s="19">
        <v>72</v>
      </c>
      <c r="H28" s="21">
        <f t="shared" si="10"/>
        <v>0.14516129032258066</v>
      </c>
      <c r="I28" s="19">
        <v>388</v>
      </c>
      <c r="J28" s="21">
        <f t="shared" si="11"/>
        <v>0.782258064516129</v>
      </c>
      <c r="K28" s="19">
        <v>25</v>
      </c>
      <c r="L28" s="21">
        <f t="shared" si="12"/>
        <v>5.040322580645161E-2</v>
      </c>
      <c r="M28" s="22">
        <f t="shared" si="13"/>
        <v>3.1391129032258065</v>
      </c>
      <c r="N28" s="22">
        <v>24.5</v>
      </c>
      <c r="O28" s="20">
        <f t="shared" si="14"/>
        <v>0.94959677419354838</v>
      </c>
      <c r="P28" s="20">
        <f t="shared" si="15"/>
        <v>0.16733870967741934</v>
      </c>
    </row>
    <row r="32" spans="1:16" ht="18.75" x14ac:dyDescent="0.3">
      <c r="A32" s="53" t="s">
        <v>20</v>
      </c>
      <c r="B32" s="53"/>
      <c r="C32" s="53"/>
      <c r="D32" s="1" t="s">
        <v>72</v>
      </c>
    </row>
    <row r="34" spans="1:17" ht="18.75" x14ac:dyDescent="0.25">
      <c r="A34" s="54" t="s">
        <v>1</v>
      </c>
      <c r="B34" s="55" t="s">
        <v>2</v>
      </c>
      <c r="C34" s="57" t="s">
        <v>3</v>
      </c>
      <c r="D34" s="57"/>
      <c r="E34" s="58">
        <v>5</v>
      </c>
      <c r="F34" s="59"/>
      <c r="G34" s="58">
        <v>4</v>
      </c>
      <c r="H34" s="59"/>
      <c r="I34" s="58">
        <v>3</v>
      </c>
      <c r="J34" s="59"/>
      <c r="K34" s="58">
        <v>2</v>
      </c>
      <c r="L34" s="59"/>
      <c r="M34" s="51" t="s">
        <v>4</v>
      </c>
      <c r="N34" s="51" t="s">
        <v>5</v>
      </c>
      <c r="O34" s="51" t="s">
        <v>6</v>
      </c>
      <c r="P34" s="51" t="s">
        <v>7</v>
      </c>
    </row>
    <row r="35" spans="1:17" ht="37.5" x14ac:dyDescent="0.25">
      <c r="A35" s="54"/>
      <c r="B35" s="56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2"/>
      <c r="N35" s="52"/>
      <c r="O35" s="52"/>
      <c r="P35" s="52"/>
    </row>
    <row r="36" spans="1:17" ht="18.75" x14ac:dyDescent="0.3">
      <c r="A36" s="4" t="s">
        <v>10</v>
      </c>
      <c r="B36" s="5">
        <v>47</v>
      </c>
      <c r="C36" s="26">
        <f t="shared" ref="C36:C41" si="17">E36+G36+I36+K36</f>
        <v>47</v>
      </c>
      <c r="D36" s="7">
        <f t="shared" ref="D36:D42" si="18">C36/B36</f>
        <v>1</v>
      </c>
      <c r="E36" s="6">
        <v>23</v>
      </c>
      <c r="F36" s="8">
        <f t="shared" ref="F36:F42" si="19">E36/$C36</f>
        <v>0.48936170212765956</v>
      </c>
      <c r="G36" s="6">
        <v>15</v>
      </c>
      <c r="H36" s="9">
        <f t="shared" ref="H36:H44" si="20">G36/$C36</f>
        <v>0.31914893617021278</v>
      </c>
      <c r="I36" s="6">
        <v>9</v>
      </c>
      <c r="J36" s="9">
        <f t="shared" ref="J36:J44" si="21">I36/$C36</f>
        <v>0.19148936170212766</v>
      </c>
      <c r="K36" s="6">
        <v>0</v>
      </c>
      <c r="L36" s="9">
        <f t="shared" ref="L36:L44" si="22">K36/$C36</f>
        <v>0</v>
      </c>
      <c r="M36" s="10">
        <f t="shared" ref="M36:M44" si="23" xml:space="preserve"> (E36*5+G36*4+I36*3+K36*2)/C36</f>
        <v>4.2978723404255321</v>
      </c>
      <c r="N36" s="10">
        <v>32</v>
      </c>
      <c r="O36" s="11">
        <f t="shared" ref="O36:O44" si="24">(C36-K36)/C36</f>
        <v>1</v>
      </c>
      <c r="P36" s="11">
        <f t="shared" ref="P36:P44" si="25">(E36+G36)/C36</f>
        <v>0.80851063829787229</v>
      </c>
    </row>
    <row r="37" spans="1:17" ht="18.75" x14ac:dyDescent="0.3">
      <c r="A37" s="4" t="s">
        <v>11</v>
      </c>
      <c r="B37" s="4">
        <v>62</v>
      </c>
      <c r="C37" s="26">
        <f t="shared" si="17"/>
        <v>62</v>
      </c>
      <c r="D37" s="7">
        <f t="shared" si="18"/>
        <v>1</v>
      </c>
      <c r="E37" s="6">
        <v>11</v>
      </c>
      <c r="F37" s="8">
        <f t="shared" si="19"/>
        <v>0.17741935483870969</v>
      </c>
      <c r="G37" s="6">
        <v>26</v>
      </c>
      <c r="H37" s="9">
        <f t="shared" si="20"/>
        <v>0.41935483870967744</v>
      </c>
      <c r="I37" s="6">
        <v>24</v>
      </c>
      <c r="J37" s="9">
        <f t="shared" si="21"/>
        <v>0.38709677419354838</v>
      </c>
      <c r="K37" s="6">
        <v>1</v>
      </c>
      <c r="L37" s="9">
        <f t="shared" si="22"/>
        <v>1.6129032258064516E-2</v>
      </c>
      <c r="M37" s="10">
        <f t="shared" si="23"/>
        <v>3.7580645161290325</v>
      </c>
      <c r="N37" s="10">
        <v>29</v>
      </c>
      <c r="O37" s="11">
        <f t="shared" si="24"/>
        <v>0.9838709677419355</v>
      </c>
      <c r="P37" s="11">
        <f t="shared" si="25"/>
        <v>0.59677419354838712</v>
      </c>
      <c r="Q37" t="s">
        <v>67</v>
      </c>
    </row>
    <row r="38" spans="1:17" ht="18.75" x14ac:dyDescent="0.3">
      <c r="A38" s="4" t="s">
        <v>16</v>
      </c>
      <c r="B38" s="27">
        <v>51</v>
      </c>
      <c r="C38" s="26">
        <f t="shared" si="17"/>
        <v>51</v>
      </c>
      <c r="D38" s="24">
        <f t="shared" si="18"/>
        <v>1</v>
      </c>
      <c r="E38" s="23">
        <v>5</v>
      </c>
      <c r="F38" s="8">
        <f t="shared" si="19"/>
        <v>9.8039215686274508E-2</v>
      </c>
      <c r="G38" s="23">
        <v>19</v>
      </c>
      <c r="H38" s="9">
        <f t="shared" si="20"/>
        <v>0.37254901960784315</v>
      </c>
      <c r="I38" s="23">
        <v>25</v>
      </c>
      <c r="J38" s="9">
        <f t="shared" si="21"/>
        <v>0.49019607843137253</v>
      </c>
      <c r="K38" s="23">
        <v>2</v>
      </c>
      <c r="L38" s="9">
        <f t="shared" si="22"/>
        <v>3.9215686274509803E-2</v>
      </c>
      <c r="M38" s="10">
        <f t="shared" si="23"/>
        <v>3.5294117647058822</v>
      </c>
      <c r="N38" s="25">
        <v>26</v>
      </c>
      <c r="O38" s="11">
        <f t="shared" si="24"/>
        <v>0.96078431372549022</v>
      </c>
      <c r="P38" s="11">
        <f t="shared" si="25"/>
        <v>0.47058823529411764</v>
      </c>
      <c r="Q38" t="s">
        <v>23</v>
      </c>
    </row>
    <row r="39" spans="1:17" ht="18.75" x14ac:dyDescent="0.3">
      <c r="A39" s="4" t="s">
        <v>17</v>
      </c>
      <c r="B39" s="26">
        <v>78</v>
      </c>
      <c r="C39" s="26">
        <f t="shared" si="17"/>
        <v>78</v>
      </c>
      <c r="D39" s="24">
        <f t="shared" si="18"/>
        <v>1</v>
      </c>
      <c r="E39" s="23">
        <v>11</v>
      </c>
      <c r="F39" s="8">
        <f t="shared" si="19"/>
        <v>0.14102564102564102</v>
      </c>
      <c r="G39" s="23">
        <v>26</v>
      </c>
      <c r="H39" s="9">
        <f t="shared" si="20"/>
        <v>0.33333333333333331</v>
      </c>
      <c r="I39" s="23">
        <v>41</v>
      </c>
      <c r="J39" s="9">
        <f t="shared" si="21"/>
        <v>0.52564102564102566</v>
      </c>
      <c r="K39" s="23">
        <v>0</v>
      </c>
      <c r="L39" s="9">
        <f t="shared" si="22"/>
        <v>0</v>
      </c>
      <c r="M39" s="10">
        <f t="shared" si="23"/>
        <v>3.6153846153846154</v>
      </c>
      <c r="N39" s="25">
        <v>27</v>
      </c>
      <c r="O39" s="11">
        <f t="shared" si="24"/>
        <v>1</v>
      </c>
      <c r="P39" s="11">
        <f t="shared" si="25"/>
        <v>0.47435897435897434</v>
      </c>
    </row>
    <row r="40" spans="1:17" ht="18.75" x14ac:dyDescent="0.3">
      <c r="A40" s="4" t="s">
        <v>12</v>
      </c>
      <c r="B40" s="26">
        <v>63</v>
      </c>
      <c r="C40" s="26">
        <f t="shared" si="17"/>
        <v>63</v>
      </c>
      <c r="D40" s="24">
        <f t="shared" si="18"/>
        <v>1</v>
      </c>
      <c r="E40" s="23">
        <v>11</v>
      </c>
      <c r="F40" s="8">
        <f t="shared" si="19"/>
        <v>0.17460317460317459</v>
      </c>
      <c r="G40" s="23">
        <v>17</v>
      </c>
      <c r="H40" s="9">
        <f t="shared" si="20"/>
        <v>0.26984126984126983</v>
      </c>
      <c r="I40" s="23">
        <v>33</v>
      </c>
      <c r="J40" s="9">
        <f t="shared" si="21"/>
        <v>0.52380952380952384</v>
      </c>
      <c r="K40" s="23">
        <v>2</v>
      </c>
      <c r="L40" s="9">
        <f t="shared" si="22"/>
        <v>3.1746031746031744E-2</v>
      </c>
      <c r="M40" s="10">
        <f t="shared" si="23"/>
        <v>3.5873015873015874</v>
      </c>
      <c r="N40" s="25">
        <v>26</v>
      </c>
      <c r="O40" s="11">
        <f t="shared" si="24"/>
        <v>0.96825396825396826</v>
      </c>
      <c r="P40" s="11">
        <f t="shared" si="25"/>
        <v>0.44444444444444442</v>
      </c>
      <c r="Q40" t="s">
        <v>21</v>
      </c>
    </row>
    <row r="41" spans="1:17" ht="18.75" x14ac:dyDescent="0.3">
      <c r="A41" s="4" t="s">
        <v>18</v>
      </c>
      <c r="B41" s="26">
        <v>9</v>
      </c>
      <c r="C41" s="26">
        <f t="shared" si="17"/>
        <v>9</v>
      </c>
      <c r="D41" s="24">
        <f t="shared" si="18"/>
        <v>1</v>
      </c>
      <c r="E41" s="23">
        <v>0</v>
      </c>
      <c r="F41" s="8">
        <f t="shared" si="19"/>
        <v>0</v>
      </c>
      <c r="G41" s="23">
        <v>2</v>
      </c>
      <c r="H41" s="9">
        <f t="shared" si="20"/>
        <v>0.22222222222222221</v>
      </c>
      <c r="I41" s="23">
        <v>7</v>
      </c>
      <c r="J41" s="9">
        <f t="shared" si="21"/>
        <v>0.77777777777777779</v>
      </c>
      <c r="K41" s="23">
        <v>0</v>
      </c>
      <c r="L41" s="9">
        <f t="shared" si="22"/>
        <v>0</v>
      </c>
      <c r="M41" s="10">
        <f t="shared" si="23"/>
        <v>3.2222222222222223</v>
      </c>
      <c r="N41" s="25">
        <v>23</v>
      </c>
      <c r="O41" s="11">
        <f t="shared" si="24"/>
        <v>1</v>
      </c>
      <c r="P41" s="11">
        <f t="shared" si="25"/>
        <v>0.22222222222222221</v>
      </c>
    </row>
    <row r="42" spans="1:17" ht="18.75" x14ac:dyDescent="0.3">
      <c r="A42" s="4" t="s">
        <v>19</v>
      </c>
      <c r="B42" s="26">
        <v>34</v>
      </c>
      <c r="C42" s="26">
        <f>E42+G42+I42+K42</f>
        <v>34</v>
      </c>
      <c r="D42" s="24">
        <f t="shared" si="18"/>
        <v>1</v>
      </c>
      <c r="E42" s="26">
        <v>3</v>
      </c>
      <c r="F42" s="8">
        <f t="shared" si="19"/>
        <v>8.8235294117647065E-2</v>
      </c>
      <c r="G42" s="26">
        <v>8</v>
      </c>
      <c r="H42" s="9">
        <f t="shared" si="20"/>
        <v>0.23529411764705882</v>
      </c>
      <c r="I42" s="26">
        <v>18</v>
      </c>
      <c r="J42" s="9">
        <f t="shared" si="21"/>
        <v>0.52941176470588236</v>
      </c>
      <c r="K42" s="26">
        <v>5</v>
      </c>
      <c r="L42" s="9">
        <f t="shared" si="22"/>
        <v>0.14705882352941177</v>
      </c>
      <c r="M42" s="10">
        <f t="shared" si="23"/>
        <v>3.2647058823529411</v>
      </c>
      <c r="N42" s="25">
        <v>23</v>
      </c>
      <c r="O42" s="11">
        <f t="shared" si="24"/>
        <v>0.8529411764705882</v>
      </c>
      <c r="P42" s="11">
        <f t="shared" si="25"/>
        <v>0.3235294117647059</v>
      </c>
      <c r="Q42" s="42" t="s">
        <v>85</v>
      </c>
    </row>
    <row r="43" spans="1:17" ht="18.75" x14ac:dyDescent="0.3">
      <c r="A43" s="13" t="s">
        <v>14</v>
      </c>
      <c r="B43" s="13">
        <f>SUM(B36:B42)</f>
        <v>344</v>
      </c>
      <c r="C43" s="14">
        <f>SUM(C36:C42)</f>
        <v>344</v>
      </c>
      <c r="D43" s="15">
        <f>C43/B43</f>
        <v>1</v>
      </c>
      <c r="E43" s="14">
        <f>SUM(E36:E42)</f>
        <v>64</v>
      </c>
      <c r="F43" s="16">
        <f>E43/C43</f>
        <v>0.18604651162790697</v>
      </c>
      <c r="G43" s="14">
        <f>SUM(G36:G42)</f>
        <v>113</v>
      </c>
      <c r="H43" s="16">
        <f t="shared" si="20"/>
        <v>0.32848837209302323</v>
      </c>
      <c r="I43" s="14">
        <f>SUM(I36:I42)</f>
        <v>157</v>
      </c>
      <c r="J43" s="16">
        <f t="shared" si="21"/>
        <v>0.45639534883720928</v>
      </c>
      <c r="K43" s="14">
        <f>SUM(K36:K42)</f>
        <v>10</v>
      </c>
      <c r="L43" s="16">
        <f t="shared" si="22"/>
        <v>2.9069767441860465E-2</v>
      </c>
      <c r="M43" s="17">
        <f t="shared" si="23"/>
        <v>3.6715116279069768</v>
      </c>
      <c r="N43" s="17">
        <f>AVERAGE(N36:N42)</f>
        <v>26.571428571428573</v>
      </c>
      <c r="O43" s="15">
        <f t="shared" si="24"/>
        <v>0.97093023255813948</v>
      </c>
      <c r="P43" s="15">
        <f t="shared" si="25"/>
        <v>0.51453488372093026</v>
      </c>
    </row>
    <row r="44" spans="1:17" ht="18.75" x14ac:dyDescent="0.3">
      <c r="A44" s="18" t="s">
        <v>15</v>
      </c>
      <c r="B44" s="18">
        <v>25226</v>
      </c>
      <c r="C44" s="19">
        <v>24993</v>
      </c>
      <c r="D44" s="20">
        <f>C44/B44</f>
        <v>0.99076349797827634</v>
      </c>
      <c r="E44" s="19">
        <v>4394</v>
      </c>
      <c r="F44" s="21">
        <f>E44/C44</f>
        <v>0.17580922658344336</v>
      </c>
      <c r="G44" s="19">
        <v>8064</v>
      </c>
      <c r="H44" s="21">
        <f t="shared" si="20"/>
        <v>0.3226503420957868</v>
      </c>
      <c r="I44" s="19">
        <v>11048</v>
      </c>
      <c r="J44" s="21">
        <f t="shared" si="21"/>
        <v>0.44204377225623176</v>
      </c>
      <c r="K44" s="19">
        <v>1487</v>
      </c>
      <c r="L44" s="21">
        <f t="shared" si="22"/>
        <v>5.949665906453807E-2</v>
      </c>
      <c r="M44" s="22">
        <f t="shared" si="23"/>
        <v>3.6147721361981353</v>
      </c>
      <c r="N44" s="22">
        <v>26.7</v>
      </c>
      <c r="O44" s="20">
        <f t="shared" si="24"/>
        <v>0.94050334093546195</v>
      </c>
      <c r="P44" s="20">
        <f t="shared" si="25"/>
        <v>0.49845956867923019</v>
      </c>
    </row>
  </sheetData>
  <mergeCells count="36">
    <mergeCell ref="O34:O35"/>
    <mergeCell ref="P34:P35"/>
    <mergeCell ref="G34:H34"/>
    <mergeCell ref="I34:J34"/>
    <mergeCell ref="K34:L34"/>
    <mergeCell ref="M34:M35"/>
    <mergeCell ref="N34:N35"/>
    <mergeCell ref="A32:C32"/>
    <mergeCell ref="A34:A35"/>
    <mergeCell ref="B34:B35"/>
    <mergeCell ref="C34:D34"/>
    <mergeCell ref="E34:F34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A16:C16"/>
    <mergeCell ref="A18:A19"/>
    <mergeCell ref="B18:B19"/>
    <mergeCell ref="C18:D18"/>
    <mergeCell ref="E18:F18"/>
    <mergeCell ref="O18:O19"/>
    <mergeCell ref="P18:P19"/>
    <mergeCell ref="G18:H18"/>
    <mergeCell ref="I18:J18"/>
    <mergeCell ref="K18:L18"/>
    <mergeCell ref="M18:M19"/>
    <mergeCell ref="N18:N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4"/>
  <sheetViews>
    <sheetView topLeftCell="A53" workbookViewId="0">
      <selection activeCell="G67" sqref="G67"/>
    </sheetView>
  </sheetViews>
  <sheetFormatPr defaultRowHeight="15" x14ac:dyDescent="0.25"/>
  <cols>
    <col min="1" max="1" width="14" customWidth="1"/>
    <col min="4" max="4" width="10.140625" bestFit="1" customWidth="1"/>
  </cols>
  <sheetData>
    <row r="1" spans="1:17" ht="18.75" x14ac:dyDescent="0.3">
      <c r="A1" s="53" t="s">
        <v>24</v>
      </c>
      <c r="B1" s="53"/>
      <c r="C1" s="53"/>
      <c r="D1" s="1">
        <v>43251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23">
        <f t="shared" ref="C5:C11" si="0">E5+G5+I5+K5</f>
        <v>7</v>
      </c>
      <c r="D5" s="7">
        <f t="shared" ref="D5:D11" si="1">C5/B5</f>
        <v>0.14893617021276595</v>
      </c>
      <c r="E5" s="6">
        <v>2</v>
      </c>
      <c r="F5" s="8">
        <f t="shared" ref="F5:F11" si="2">E5/$C5</f>
        <v>0.2857142857142857</v>
      </c>
      <c r="G5" s="6">
        <v>2</v>
      </c>
      <c r="H5" s="9">
        <f t="shared" ref="H5:H13" si="3">G5/$C5</f>
        <v>0.2857142857142857</v>
      </c>
      <c r="I5" s="6">
        <v>3</v>
      </c>
      <c r="J5" s="9">
        <f t="shared" ref="J5:J13" si="4">I5/$C5</f>
        <v>0.42857142857142855</v>
      </c>
      <c r="K5" s="6">
        <v>0</v>
      </c>
      <c r="L5" s="9">
        <f t="shared" ref="L5:L13" si="5">K5/$C5</f>
        <v>0</v>
      </c>
      <c r="M5" s="10">
        <f t="shared" ref="M5:M13" si="6" xml:space="preserve"> (E5*5+G5*4+I5*3+K5*2)/C5</f>
        <v>3.8571428571428572</v>
      </c>
      <c r="N5" s="10">
        <v>12</v>
      </c>
      <c r="O5" s="11">
        <f t="shared" ref="O5:O13" si="7">(C5-K5)/C5</f>
        <v>1</v>
      </c>
      <c r="P5" s="11">
        <f t="shared" ref="P5:P13" si="8">(E5+G5)/C5</f>
        <v>0.5714285714285714</v>
      </c>
    </row>
    <row r="6" spans="1:17" ht="18.75" x14ac:dyDescent="0.3">
      <c r="A6" s="4" t="s">
        <v>11</v>
      </c>
      <c r="B6" s="4">
        <v>62</v>
      </c>
      <c r="C6" s="23">
        <f t="shared" si="0"/>
        <v>34</v>
      </c>
      <c r="D6" s="7">
        <f t="shared" si="1"/>
        <v>0.54838709677419351</v>
      </c>
      <c r="E6" s="6">
        <v>7</v>
      </c>
      <c r="F6" s="8">
        <f t="shared" si="2"/>
        <v>0.20588235294117646</v>
      </c>
      <c r="G6" s="6">
        <v>11</v>
      </c>
      <c r="H6" s="9">
        <f t="shared" si="3"/>
        <v>0.3235294117647059</v>
      </c>
      <c r="I6" s="6">
        <v>13</v>
      </c>
      <c r="J6" s="9">
        <f t="shared" si="4"/>
        <v>0.38235294117647056</v>
      </c>
      <c r="K6" s="6">
        <v>3</v>
      </c>
      <c r="L6" s="9">
        <f t="shared" si="5"/>
        <v>8.8235294117647065E-2</v>
      </c>
      <c r="M6" s="10">
        <f t="shared" si="6"/>
        <v>3.6470588235294117</v>
      </c>
      <c r="N6" s="10">
        <v>12</v>
      </c>
      <c r="O6" s="11">
        <f t="shared" si="7"/>
        <v>0.91176470588235292</v>
      </c>
      <c r="P6" s="11">
        <f t="shared" si="8"/>
        <v>0.52941176470588236</v>
      </c>
      <c r="Q6" t="s">
        <v>29</v>
      </c>
    </row>
    <row r="7" spans="1:17" ht="18.75" x14ac:dyDescent="0.3">
      <c r="A7" s="4" t="s">
        <v>16</v>
      </c>
      <c r="B7" s="27">
        <v>51</v>
      </c>
      <c r="C7" s="23">
        <f t="shared" si="0"/>
        <v>1</v>
      </c>
      <c r="D7" s="24">
        <f t="shared" si="1"/>
        <v>1.9607843137254902E-2</v>
      </c>
      <c r="E7" s="23">
        <v>0</v>
      </c>
      <c r="F7" s="8">
        <f t="shared" si="2"/>
        <v>0</v>
      </c>
      <c r="G7" s="23">
        <v>0</v>
      </c>
      <c r="H7" s="9">
        <f t="shared" si="3"/>
        <v>0</v>
      </c>
      <c r="I7" s="23">
        <v>0</v>
      </c>
      <c r="J7" s="9">
        <f t="shared" si="4"/>
        <v>0</v>
      </c>
      <c r="K7" s="23">
        <v>1</v>
      </c>
      <c r="L7" s="9">
        <f t="shared" si="5"/>
        <v>1</v>
      </c>
      <c r="M7" s="10">
        <f t="shared" si="6"/>
        <v>2</v>
      </c>
      <c r="N7" s="25">
        <v>3</v>
      </c>
      <c r="O7" s="11">
        <f t="shared" si="7"/>
        <v>0</v>
      </c>
      <c r="P7" s="11">
        <f t="shared" si="8"/>
        <v>0</v>
      </c>
      <c r="Q7" t="s">
        <v>28</v>
      </c>
    </row>
    <row r="8" spans="1:17" ht="18.75" x14ac:dyDescent="0.3">
      <c r="A8" s="4" t="s">
        <v>17</v>
      </c>
      <c r="B8" s="26">
        <v>78</v>
      </c>
      <c r="C8" s="23">
        <f>E8+G8+I8+K8</f>
        <v>26</v>
      </c>
      <c r="D8" s="24">
        <f t="shared" si="1"/>
        <v>0.33333333333333331</v>
      </c>
      <c r="E8" s="23">
        <v>7</v>
      </c>
      <c r="F8" s="8">
        <f t="shared" si="2"/>
        <v>0.26923076923076922</v>
      </c>
      <c r="G8" s="23">
        <v>14</v>
      </c>
      <c r="H8" s="9">
        <f t="shared" si="3"/>
        <v>0.53846153846153844</v>
      </c>
      <c r="I8" s="23">
        <v>5</v>
      </c>
      <c r="J8" s="9">
        <f t="shared" si="4"/>
        <v>0.19230769230769232</v>
      </c>
      <c r="K8" s="23">
        <v>0</v>
      </c>
      <c r="L8" s="9">
        <f t="shared" si="5"/>
        <v>0</v>
      </c>
      <c r="M8" s="10">
        <f t="shared" si="6"/>
        <v>4.0769230769230766</v>
      </c>
      <c r="N8" s="25">
        <v>14</v>
      </c>
      <c r="O8" s="11">
        <f t="shared" si="7"/>
        <v>1</v>
      </c>
      <c r="P8" s="11">
        <f t="shared" si="8"/>
        <v>0.80769230769230771</v>
      </c>
    </row>
    <row r="9" spans="1:17" ht="18.75" x14ac:dyDescent="0.3">
      <c r="A9" s="4" t="s">
        <v>12</v>
      </c>
      <c r="B9" s="26">
        <v>63</v>
      </c>
      <c r="C9" s="23">
        <f t="shared" si="0"/>
        <v>34</v>
      </c>
      <c r="D9" s="24">
        <f t="shared" si="1"/>
        <v>0.53968253968253965</v>
      </c>
      <c r="E9" s="23">
        <v>3</v>
      </c>
      <c r="F9" s="8">
        <f t="shared" si="2"/>
        <v>8.8235294117647065E-2</v>
      </c>
      <c r="G9" s="23">
        <v>14</v>
      </c>
      <c r="H9" s="9">
        <f t="shared" si="3"/>
        <v>0.41176470588235292</v>
      </c>
      <c r="I9" s="23">
        <v>16</v>
      </c>
      <c r="J9" s="9">
        <f t="shared" si="4"/>
        <v>0.47058823529411764</v>
      </c>
      <c r="K9" s="23">
        <v>1</v>
      </c>
      <c r="L9" s="9">
        <f t="shared" si="5"/>
        <v>2.9411764705882353E-2</v>
      </c>
      <c r="M9" s="10">
        <f t="shared" si="6"/>
        <v>3.5588235294117645</v>
      </c>
      <c r="N9" s="25">
        <v>12</v>
      </c>
      <c r="O9" s="11">
        <f t="shared" si="7"/>
        <v>0.97058823529411764</v>
      </c>
      <c r="P9" s="11">
        <f t="shared" si="8"/>
        <v>0.5</v>
      </c>
      <c r="Q9" t="s">
        <v>64</v>
      </c>
    </row>
    <row r="10" spans="1:17" ht="18.75" x14ac:dyDescent="0.3">
      <c r="A10" s="4" t="s">
        <v>18</v>
      </c>
      <c r="B10" s="43"/>
      <c r="C10" s="45"/>
      <c r="D10" s="45"/>
      <c r="E10" s="44"/>
      <c r="F10" s="46"/>
      <c r="G10" s="44"/>
      <c r="H10" s="46"/>
      <c r="I10" s="44"/>
      <c r="J10" s="46"/>
      <c r="K10" s="44"/>
      <c r="L10" s="46"/>
      <c r="M10" s="47"/>
      <c r="N10" s="47"/>
      <c r="O10" s="48"/>
      <c r="P10" s="48"/>
    </row>
    <row r="11" spans="1:17" ht="18.75" x14ac:dyDescent="0.3">
      <c r="A11" s="4" t="s">
        <v>19</v>
      </c>
      <c r="B11" s="26">
        <v>34</v>
      </c>
      <c r="C11" s="23">
        <f t="shared" si="0"/>
        <v>14</v>
      </c>
      <c r="D11" s="24">
        <f t="shared" si="1"/>
        <v>0.41176470588235292</v>
      </c>
      <c r="E11" s="26">
        <v>1</v>
      </c>
      <c r="F11" s="8">
        <f t="shared" si="2"/>
        <v>7.1428571428571425E-2</v>
      </c>
      <c r="G11" s="26">
        <v>5</v>
      </c>
      <c r="H11" s="9">
        <f t="shared" si="3"/>
        <v>0.35714285714285715</v>
      </c>
      <c r="I11" s="26">
        <v>6</v>
      </c>
      <c r="J11" s="9">
        <f t="shared" si="4"/>
        <v>0.42857142857142855</v>
      </c>
      <c r="K11" s="26">
        <v>2</v>
      </c>
      <c r="L11" s="9">
        <f t="shared" si="5"/>
        <v>0.14285714285714285</v>
      </c>
      <c r="M11" s="10">
        <f t="shared" si="6"/>
        <v>3.3571428571428572</v>
      </c>
      <c r="N11" s="25">
        <v>10</v>
      </c>
      <c r="O11" s="11">
        <f t="shared" si="7"/>
        <v>0.8571428571428571</v>
      </c>
      <c r="P11" s="11">
        <f t="shared" si="8"/>
        <v>0.42857142857142855</v>
      </c>
      <c r="Q11" t="s">
        <v>27</v>
      </c>
    </row>
    <row r="12" spans="1:17" ht="18.75" x14ac:dyDescent="0.3">
      <c r="A12" s="13" t="s">
        <v>14</v>
      </c>
      <c r="B12" s="13">
        <f>SUM(B5:B11)</f>
        <v>335</v>
      </c>
      <c r="C12" s="14">
        <f>SUM(C5:C11)</f>
        <v>116</v>
      </c>
      <c r="D12" s="15">
        <f>C12/B12</f>
        <v>0.34626865671641793</v>
      </c>
      <c r="E12" s="14">
        <f>SUM(E5:E11)</f>
        <v>20</v>
      </c>
      <c r="F12" s="16">
        <f>E12/C12</f>
        <v>0.17241379310344829</v>
      </c>
      <c r="G12" s="14">
        <f>SUM(G5:G11)</f>
        <v>46</v>
      </c>
      <c r="H12" s="16">
        <f t="shared" si="3"/>
        <v>0.39655172413793105</v>
      </c>
      <c r="I12" s="14">
        <f>SUM(I5:I11)</f>
        <v>43</v>
      </c>
      <c r="J12" s="16">
        <f t="shared" si="4"/>
        <v>0.37068965517241381</v>
      </c>
      <c r="K12" s="14">
        <f>SUM(K5:K11)</f>
        <v>7</v>
      </c>
      <c r="L12" s="16">
        <f t="shared" si="5"/>
        <v>6.0344827586206899E-2</v>
      </c>
      <c r="M12" s="17">
        <f t="shared" si="6"/>
        <v>3.6810344827586206</v>
      </c>
      <c r="N12" s="17">
        <f>AVERAGE(N5:N11)</f>
        <v>10.5</v>
      </c>
      <c r="O12" s="15">
        <f t="shared" si="7"/>
        <v>0.93965517241379315</v>
      </c>
      <c r="P12" s="15">
        <f t="shared" si="8"/>
        <v>0.56896551724137934</v>
      </c>
    </row>
    <row r="13" spans="1:17" ht="18.75" x14ac:dyDescent="0.3">
      <c r="A13" s="18" t="s">
        <v>15</v>
      </c>
      <c r="B13" s="18">
        <v>5118</v>
      </c>
      <c r="C13" s="19">
        <v>5095</v>
      </c>
      <c r="D13" s="20">
        <f>C13/B13</f>
        <v>0.99550605705353656</v>
      </c>
      <c r="E13" s="19">
        <v>998</v>
      </c>
      <c r="F13" s="21">
        <f>E13/C13</f>
        <v>0.19587831207065751</v>
      </c>
      <c r="G13" s="19">
        <v>1963</v>
      </c>
      <c r="H13" s="21">
        <f t="shared" si="3"/>
        <v>0.38527968596663398</v>
      </c>
      <c r="I13" s="19">
        <v>1749</v>
      </c>
      <c r="J13" s="21">
        <f t="shared" si="4"/>
        <v>0.34327772325809619</v>
      </c>
      <c r="K13" s="19">
        <v>385</v>
      </c>
      <c r="L13" s="21">
        <f t="shared" si="5"/>
        <v>7.5564278704612367E-2</v>
      </c>
      <c r="M13" s="22">
        <f t="shared" si="6"/>
        <v>3.7014720314033367</v>
      </c>
      <c r="N13" s="22">
        <v>12.4</v>
      </c>
      <c r="O13" s="20">
        <f t="shared" si="7"/>
        <v>0.92443572129538765</v>
      </c>
      <c r="P13" s="20">
        <f t="shared" si="8"/>
        <v>0.58115799803729151</v>
      </c>
    </row>
    <row r="16" spans="1:17" ht="18.75" x14ac:dyDescent="0.3">
      <c r="A16" s="53" t="s">
        <v>24</v>
      </c>
      <c r="B16" s="53"/>
      <c r="C16" s="53"/>
      <c r="D16" s="1">
        <v>43253</v>
      </c>
    </row>
    <row r="18" spans="1:17" ht="18.75" x14ac:dyDescent="0.25">
      <c r="A18" s="54" t="s">
        <v>1</v>
      </c>
      <c r="B18" s="55" t="s">
        <v>2</v>
      </c>
      <c r="C18" s="57" t="s">
        <v>3</v>
      </c>
      <c r="D18" s="57"/>
      <c r="E18" s="58">
        <v>5</v>
      </c>
      <c r="F18" s="59"/>
      <c r="G18" s="58">
        <v>4</v>
      </c>
      <c r="H18" s="59"/>
      <c r="I18" s="58">
        <v>3</v>
      </c>
      <c r="J18" s="59"/>
      <c r="K18" s="58">
        <v>2</v>
      </c>
      <c r="L18" s="59"/>
      <c r="M18" s="51" t="s">
        <v>4</v>
      </c>
      <c r="N18" s="51" t="s">
        <v>5</v>
      </c>
      <c r="O18" s="51" t="s">
        <v>6</v>
      </c>
      <c r="P18" s="51" t="s">
        <v>7</v>
      </c>
    </row>
    <row r="19" spans="1:17" ht="37.5" x14ac:dyDescent="0.25">
      <c r="A19" s="54"/>
      <c r="B19" s="56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2"/>
      <c r="N19" s="52"/>
      <c r="O19" s="52"/>
      <c r="P19" s="52"/>
    </row>
    <row r="20" spans="1:17" ht="18.75" x14ac:dyDescent="0.3">
      <c r="A20" s="4" t="s">
        <v>10</v>
      </c>
      <c r="B20" s="35"/>
      <c r="C20" s="36"/>
      <c r="D20" s="37"/>
      <c r="E20" s="36"/>
      <c r="F20" s="38"/>
      <c r="G20" s="36"/>
      <c r="H20" s="38"/>
      <c r="I20" s="36"/>
      <c r="J20" s="38"/>
      <c r="K20" s="36"/>
      <c r="L20" s="38"/>
      <c r="M20" s="39"/>
      <c r="N20" s="39"/>
      <c r="O20" s="40"/>
      <c r="P20" s="40"/>
    </row>
    <row r="21" spans="1:17" ht="18.75" x14ac:dyDescent="0.3">
      <c r="A21" s="4" t="s">
        <v>11</v>
      </c>
      <c r="B21" s="4">
        <v>62</v>
      </c>
      <c r="C21" s="6">
        <f>E21+G21+I21+K21</f>
        <v>1</v>
      </c>
      <c r="D21" s="7">
        <f t="shared" ref="D21:D26" si="9">C21/B21</f>
        <v>1.6129032258064516E-2</v>
      </c>
      <c r="E21" s="6">
        <v>0</v>
      </c>
      <c r="F21" s="8">
        <f t="shared" ref="F21:F26" si="10">E21/$C21</f>
        <v>0</v>
      </c>
      <c r="G21" s="6">
        <v>1</v>
      </c>
      <c r="H21" s="9">
        <f t="shared" ref="H21:H28" si="11">G21/$C21</f>
        <v>1</v>
      </c>
      <c r="I21" s="6">
        <v>0</v>
      </c>
      <c r="J21" s="9">
        <f t="shared" ref="J21:J28" si="12">I21/$C21</f>
        <v>0</v>
      </c>
      <c r="K21" s="6">
        <v>0</v>
      </c>
      <c r="L21" s="9">
        <f t="shared" ref="L21:L28" si="13">K21/$C21</f>
        <v>0</v>
      </c>
      <c r="M21" s="10">
        <f t="shared" ref="M21:M28" si="14" xml:space="preserve"> (E21*5+G21*4+I21*3+K21*2)/C21</f>
        <v>4</v>
      </c>
      <c r="N21" s="10">
        <v>17</v>
      </c>
      <c r="O21" s="11">
        <f t="shared" ref="O21:O28" si="15">(C21-K21)/C21</f>
        <v>1</v>
      </c>
      <c r="P21" s="11">
        <f t="shared" ref="P21:P28" si="16">(E21+G21)/C21</f>
        <v>1</v>
      </c>
    </row>
    <row r="22" spans="1:17" ht="18.75" x14ac:dyDescent="0.3">
      <c r="A22" s="4" t="s">
        <v>16</v>
      </c>
      <c r="B22" s="41"/>
      <c r="C22" s="36"/>
      <c r="D22" s="37"/>
      <c r="E22" s="36"/>
      <c r="F22" s="38"/>
      <c r="G22" s="36"/>
      <c r="H22" s="38"/>
      <c r="I22" s="36"/>
      <c r="J22" s="38"/>
      <c r="K22" s="36"/>
      <c r="L22" s="38"/>
      <c r="M22" s="39"/>
      <c r="N22" s="39"/>
      <c r="O22" s="40"/>
      <c r="P22" s="40"/>
    </row>
    <row r="23" spans="1:17" ht="18.75" x14ac:dyDescent="0.3">
      <c r="A23" s="4" t="s">
        <v>17</v>
      </c>
      <c r="B23" s="26">
        <v>78</v>
      </c>
      <c r="C23" s="6">
        <f t="shared" ref="C23" si="17">E23+G23+I23+K23</f>
        <v>4</v>
      </c>
      <c r="D23" s="24">
        <f t="shared" ref="D23" si="18">C23/B23</f>
        <v>5.128205128205128E-2</v>
      </c>
      <c r="E23" s="23">
        <v>0</v>
      </c>
      <c r="F23" s="8">
        <f t="shared" ref="F23" si="19">E23/$C23</f>
        <v>0</v>
      </c>
      <c r="G23" s="23">
        <v>1</v>
      </c>
      <c r="H23" s="9">
        <f t="shared" ref="H23" si="20">G23/$C23</f>
        <v>0.25</v>
      </c>
      <c r="I23" s="23">
        <v>3</v>
      </c>
      <c r="J23" s="9">
        <f t="shared" ref="J23" si="21">I23/$C23</f>
        <v>0.75</v>
      </c>
      <c r="K23" s="23">
        <v>0</v>
      </c>
      <c r="L23" s="9">
        <f t="shared" ref="L23" si="22">K23/$C23</f>
        <v>0</v>
      </c>
      <c r="M23" s="10">
        <f t="shared" ref="M23" si="23" xml:space="preserve"> (E23*5+G23*4+I23*3+K23*2)/C23</f>
        <v>3.25</v>
      </c>
      <c r="N23" s="25">
        <v>10</v>
      </c>
      <c r="O23" s="11">
        <f t="shared" ref="O23" si="24">(C23-K23)/C23</f>
        <v>1</v>
      </c>
      <c r="P23" s="11">
        <f t="shared" ref="P23" si="25">(E23+G23)/C23</f>
        <v>0.25</v>
      </c>
    </row>
    <row r="24" spans="1:17" ht="18.75" x14ac:dyDescent="0.3">
      <c r="A24" s="4" t="s">
        <v>12</v>
      </c>
      <c r="B24" s="26">
        <v>63</v>
      </c>
      <c r="C24" s="6">
        <f t="shared" ref="C24:C26" si="26">E24+G24+I24+K24</f>
        <v>4</v>
      </c>
      <c r="D24" s="24">
        <f t="shared" si="9"/>
        <v>6.3492063492063489E-2</v>
      </c>
      <c r="E24" s="23">
        <v>0</v>
      </c>
      <c r="F24" s="8">
        <f t="shared" si="10"/>
        <v>0</v>
      </c>
      <c r="G24" s="23">
        <v>3</v>
      </c>
      <c r="H24" s="9">
        <f t="shared" si="11"/>
        <v>0.75</v>
      </c>
      <c r="I24" s="23">
        <v>0</v>
      </c>
      <c r="J24" s="9">
        <f t="shared" si="12"/>
        <v>0</v>
      </c>
      <c r="K24" s="23">
        <v>1</v>
      </c>
      <c r="L24" s="9">
        <f t="shared" si="13"/>
        <v>0.25</v>
      </c>
      <c r="M24" s="10">
        <f t="shared" si="14"/>
        <v>3.5</v>
      </c>
      <c r="N24" s="25">
        <v>12</v>
      </c>
      <c r="O24" s="11">
        <f t="shared" si="15"/>
        <v>0.75</v>
      </c>
      <c r="P24" s="11">
        <f t="shared" si="16"/>
        <v>0.75</v>
      </c>
      <c r="Q24" s="34" t="s">
        <v>43</v>
      </c>
    </row>
    <row r="25" spans="1:17" ht="18.75" x14ac:dyDescent="0.3">
      <c r="A25" s="4" t="s">
        <v>18</v>
      </c>
      <c r="B25" s="35"/>
      <c r="C25" s="36"/>
      <c r="D25" s="37"/>
      <c r="E25" s="36"/>
      <c r="F25" s="38"/>
      <c r="G25" s="36"/>
      <c r="H25" s="38"/>
      <c r="I25" s="36"/>
      <c r="J25" s="38"/>
      <c r="K25" s="36"/>
      <c r="L25" s="38"/>
      <c r="M25" s="39"/>
      <c r="N25" s="39"/>
      <c r="O25" s="40"/>
      <c r="P25" s="40"/>
    </row>
    <row r="26" spans="1:17" ht="18.75" x14ac:dyDescent="0.3">
      <c r="A26" s="4" t="s">
        <v>19</v>
      </c>
      <c r="B26" s="26">
        <v>34</v>
      </c>
      <c r="C26" s="6">
        <f t="shared" si="26"/>
        <v>2</v>
      </c>
      <c r="D26" s="24">
        <f t="shared" si="9"/>
        <v>5.8823529411764705E-2</v>
      </c>
      <c r="E26" s="26">
        <v>0</v>
      </c>
      <c r="F26" s="8">
        <f t="shared" si="10"/>
        <v>0</v>
      </c>
      <c r="G26" s="26">
        <v>0</v>
      </c>
      <c r="H26" s="9">
        <f t="shared" si="11"/>
        <v>0</v>
      </c>
      <c r="I26" s="26">
        <v>1</v>
      </c>
      <c r="J26" s="9">
        <f t="shared" si="12"/>
        <v>0.5</v>
      </c>
      <c r="K26" s="26">
        <v>1</v>
      </c>
      <c r="L26" s="9">
        <f t="shared" si="13"/>
        <v>0.5</v>
      </c>
      <c r="M26" s="10">
        <f t="shared" si="14"/>
        <v>2.5</v>
      </c>
      <c r="N26" s="25"/>
      <c r="O26" s="11">
        <f t="shared" si="15"/>
        <v>0.5</v>
      </c>
      <c r="P26" s="11">
        <f t="shared" si="16"/>
        <v>0</v>
      </c>
      <c r="Q26" s="34" t="s">
        <v>44</v>
      </c>
    </row>
    <row r="27" spans="1:17" ht="18.75" x14ac:dyDescent="0.3">
      <c r="A27" s="13" t="s">
        <v>14</v>
      </c>
      <c r="B27" s="13">
        <f>SUM(B20:B26)</f>
        <v>237</v>
      </c>
      <c r="C27" s="14">
        <f>SUM(C20:C26)</f>
        <v>11</v>
      </c>
      <c r="D27" s="15">
        <f>C27/B27</f>
        <v>4.6413502109704644E-2</v>
      </c>
      <c r="E27" s="14">
        <f>SUM(E20:E26)</f>
        <v>0</v>
      </c>
      <c r="F27" s="16">
        <f>E27/C27</f>
        <v>0</v>
      </c>
      <c r="G27" s="14">
        <f>SUM(G20:G26)</f>
        <v>5</v>
      </c>
      <c r="H27" s="16">
        <f t="shared" si="11"/>
        <v>0.45454545454545453</v>
      </c>
      <c r="I27" s="14">
        <f>SUM(I20:I26)</f>
        <v>4</v>
      </c>
      <c r="J27" s="16">
        <f t="shared" si="12"/>
        <v>0.36363636363636365</v>
      </c>
      <c r="K27" s="14">
        <f>SUM(K20:K26)</f>
        <v>2</v>
      </c>
      <c r="L27" s="16">
        <f t="shared" si="13"/>
        <v>0.18181818181818182</v>
      </c>
      <c r="M27" s="17">
        <f t="shared" si="14"/>
        <v>3.2727272727272729</v>
      </c>
      <c r="N27" s="17">
        <f>AVERAGE(N20:N26)</f>
        <v>13</v>
      </c>
      <c r="O27" s="15">
        <f t="shared" si="15"/>
        <v>0.81818181818181823</v>
      </c>
      <c r="P27" s="15">
        <f t="shared" si="16"/>
        <v>0.45454545454545453</v>
      </c>
    </row>
    <row r="28" spans="1:17" ht="18.75" x14ac:dyDescent="0.3">
      <c r="A28" s="18" t="s">
        <v>15</v>
      </c>
      <c r="B28" s="18">
        <v>2870</v>
      </c>
      <c r="C28" s="19">
        <v>2847</v>
      </c>
      <c r="D28" s="20">
        <f>C28/B28</f>
        <v>0.99198606271777001</v>
      </c>
      <c r="E28" s="19">
        <v>358</v>
      </c>
      <c r="F28" s="21">
        <f>E28/C28</f>
        <v>0.12574639971900245</v>
      </c>
      <c r="G28" s="19">
        <v>1070</v>
      </c>
      <c r="H28" s="21">
        <f t="shared" si="11"/>
        <v>0.37583421145064982</v>
      </c>
      <c r="I28" s="19">
        <v>1132</v>
      </c>
      <c r="J28" s="21">
        <f t="shared" si="12"/>
        <v>0.39761152089919211</v>
      </c>
      <c r="K28" s="19">
        <v>287</v>
      </c>
      <c r="L28" s="21">
        <f t="shared" si="13"/>
        <v>0.10080786793115561</v>
      </c>
      <c r="M28" s="22">
        <f t="shared" si="14"/>
        <v>3.5265191429574991</v>
      </c>
      <c r="N28" s="22">
        <v>11.4</v>
      </c>
      <c r="O28" s="20">
        <f t="shared" si="15"/>
        <v>0.89919213206884441</v>
      </c>
      <c r="P28" s="20">
        <f t="shared" si="16"/>
        <v>0.50158061116965225</v>
      </c>
    </row>
    <row r="31" spans="1:17" ht="18.75" x14ac:dyDescent="0.3">
      <c r="A31" s="53" t="s">
        <v>24</v>
      </c>
      <c r="B31" s="53"/>
      <c r="C31" s="53"/>
      <c r="D31" s="1" t="s">
        <v>65</v>
      </c>
    </row>
    <row r="33" spans="1:16" ht="18.75" x14ac:dyDescent="0.25">
      <c r="A33" s="54" t="s">
        <v>1</v>
      </c>
      <c r="B33" s="55" t="s">
        <v>2</v>
      </c>
      <c r="C33" s="57" t="s">
        <v>3</v>
      </c>
      <c r="D33" s="57"/>
      <c r="E33" s="58">
        <v>5</v>
      </c>
      <c r="F33" s="59"/>
      <c r="G33" s="58">
        <v>4</v>
      </c>
      <c r="H33" s="59"/>
      <c r="I33" s="58">
        <v>3</v>
      </c>
      <c r="J33" s="59"/>
      <c r="K33" s="58">
        <v>2</v>
      </c>
      <c r="L33" s="59"/>
      <c r="M33" s="51" t="s">
        <v>4</v>
      </c>
      <c r="N33" s="51" t="s">
        <v>5</v>
      </c>
      <c r="O33" s="51" t="s">
        <v>6</v>
      </c>
      <c r="P33" s="51" t="s">
        <v>7</v>
      </c>
    </row>
    <row r="34" spans="1:16" ht="37.5" x14ac:dyDescent="0.25">
      <c r="A34" s="54"/>
      <c r="B34" s="56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52"/>
      <c r="N34" s="52"/>
      <c r="O34" s="52"/>
      <c r="P34" s="52"/>
    </row>
    <row r="35" spans="1:16" ht="18.75" x14ac:dyDescent="0.3">
      <c r="A35" s="4" t="s">
        <v>10</v>
      </c>
      <c r="B35" s="5">
        <v>47</v>
      </c>
      <c r="C35" s="6">
        <f t="shared" ref="C35:C37" si="27">E35+G35+I35+K35</f>
        <v>7</v>
      </c>
      <c r="D35" s="7">
        <f t="shared" ref="D35:D39" si="28">C35/B35</f>
        <v>0.14893617021276595</v>
      </c>
      <c r="E35" s="6">
        <v>2</v>
      </c>
      <c r="F35" s="8">
        <f t="shared" ref="F35:F39" si="29">E35/$C35</f>
        <v>0.2857142857142857</v>
      </c>
      <c r="G35" s="6">
        <v>2</v>
      </c>
      <c r="H35" s="9">
        <f t="shared" ref="H35:H39" si="30">G35/$C35</f>
        <v>0.2857142857142857</v>
      </c>
      <c r="I35" s="6">
        <v>3</v>
      </c>
      <c r="J35" s="9">
        <f t="shared" ref="J35:J39" si="31">I35/$C35</f>
        <v>0.42857142857142855</v>
      </c>
      <c r="K35" s="6">
        <v>0</v>
      </c>
      <c r="L35" s="9">
        <f t="shared" ref="L35:L39" si="32">K35/$C35</f>
        <v>0</v>
      </c>
      <c r="M35" s="10">
        <f t="shared" ref="M35:M39" si="33" xml:space="preserve"> (E35*5+G35*4+I35*3+K35*2)/C35</f>
        <v>3.8571428571428572</v>
      </c>
      <c r="N35" s="10">
        <v>12</v>
      </c>
      <c r="O35" s="11">
        <f t="shared" ref="O35:O39" si="34">(C35-K35)/C35</f>
        <v>1</v>
      </c>
      <c r="P35" s="11">
        <f t="shared" ref="P35:P39" si="35">(E35+G35)/C35</f>
        <v>0.5714285714285714</v>
      </c>
    </row>
    <row r="36" spans="1:16" ht="18.75" x14ac:dyDescent="0.3">
      <c r="A36" s="4" t="s">
        <v>11</v>
      </c>
      <c r="B36" s="4">
        <v>62</v>
      </c>
      <c r="C36" s="6">
        <f t="shared" si="27"/>
        <v>35</v>
      </c>
      <c r="D36" s="7">
        <f t="shared" si="28"/>
        <v>0.56451612903225812</v>
      </c>
      <c r="E36" s="6">
        <v>7</v>
      </c>
      <c r="F36" s="8">
        <f t="shared" si="29"/>
        <v>0.2</v>
      </c>
      <c r="G36" s="6">
        <v>12</v>
      </c>
      <c r="H36" s="9">
        <f t="shared" si="30"/>
        <v>0.34285714285714286</v>
      </c>
      <c r="I36" s="6">
        <v>13</v>
      </c>
      <c r="J36" s="9">
        <f t="shared" si="31"/>
        <v>0.37142857142857144</v>
      </c>
      <c r="K36" s="6">
        <v>3</v>
      </c>
      <c r="L36" s="9">
        <f t="shared" si="32"/>
        <v>8.5714285714285715E-2</v>
      </c>
      <c r="M36" s="10">
        <f t="shared" si="33"/>
        <v>3.657142857142857</v>
      </c>
      <c r="N36" s="10">
        <v>12</v>
      </c>
      <c r="O36" s="11">
        <f t="shared" si="34"/>
        <v>0.91428571428571426</v>
      </c>
      <c r="P36" s="11">
        <f t="shared" si="35"/>
        <v>0.54285714285714282</v>
      </c>
    </row>
    <row r="37" spans="1:16" ht="18.75" x14ac:dyDescent="0.3">
      <c r="A37" s="4" t="s">
        <v>16</v>
      </c>
      <c r="B37" s="27">
        <v>51</v>
      </c>
      <c r="C37" s="6">
        <f t="shared" si="27"/>
        <v>1</v>
      </c>
      <c r="D37" s="24">
        <f t="shared" si="28"/>
        <v>1.9607843137254902E-2</v>
      </c>
      <c r="E37" s="23">
        <v>0</v>
      </c>
      <c r="F37" s="8">
        <f t="shared" si="29"/>
        <v>0</v>
      </c>
      <c r="G37" s="23">
        <v>0</v>
      </c>
      <c r="H37" s="9">
        <f t="shared" si="30"/>
        <v>0</v>
      </c>
      <c r="I37" s="23">
        <v>0</v>
      </c>
      <c r="J37" s="9">
        <f t="shared" si="31"/>
        <v>0</v>
      </c>
      <c r="K37" s="23">
        <v>1</v>
      </c>
      <c r="L37" s="9">
        <f t="shared" si="32"/>
        <v>1</v>
      </c>
      <c r="M37" s="10">
        <f t="shared" si="33"/>
        <v>2</v>
      </c>
      <c r="N37" s="25">
        <v>3</v>
      </c>
      <c r="O37" s="11">
        <f t="shared" si="34"/>
        <v>0</v>
      </c>
      <c r="P37" s="11">
        <f t="shared" si="35"/>
        <v>0</v>
      </c>
    </row>
    <row r="38" spans="1:16" ht="18.75" x14ac:dyDescent="0.3">
      <c r="A38" s="4" t="s">
        <v>17</v>
      </c>
      <c r="B38" s="26">
        <v>78</v>
      </c>
      <c r="C38" s="6">
        <f>E38+G38+I38+K38</f>
        <v>30</v>
      </c>
      <c r="D38" s="24">
        <f t="shared" si="28"/>
        <v>0.38461538461538464</v>
      </c>
      <c r="E38" s="23">
        <v>7</v>
      </c>
      <c r="F38" s="8">
        <f t="shared" si="29"/>
        <v>0.23333333333333334</v>
      </c>
      <c r="G38" s="23">
        <v>15</v>
      </c>
      <c r="H38" s="9">
        <f t="shared" si="30"/>
        <v>0.5</v>
      </c>
      <c r="I38" s="23">
        <v>8</v>
      </c>
      <c r="J38" s="9">
        <f t="shared" si="31"/>
        <v>0.26666666666666666</v>
      </c>
      <c r="K38" s="23">
        <v>0</v>
      </c>
      <c r="L38" s="9">
        <f t="shared" si="32"/>
        <v>0</v>
      </c>
      <c r="M38" s="10">
        <f t="shared" si="33"/>
        <v>3.9666666666666668</v>
      </c>
      <c r="N38" s="25">
        <v>14</v>
      </c>
      <c r="O38" s="11">
        <f t="shared" si="34"/>
        <v>1</v>
      </c>
      <c r="P38" s="11">
        <f t="shared" si="35"/>
        <v>0.73333333333333328</v>
      </c>
    </row>
    <row r="39" spans="1:16" ht="18.75" x14ac:dyDescent="0.3">
      <c r="A39" s="4" t="s">
        <v>12</v>
      </c>
      <c r="B39" s="26">
        <v>63</v>
      </c>
      <c r="C39" s="6">
        <f t="shared" ref="C39:C41" si="36">E39+G39+I39+K39</f>
        <v>38</v>
      </c>
      <c r="D39" s="24">
        <f t="shared" si="28"/>
        <v>0.60317460317460314</v>
      </c>
      <c r="E39" s="23">
        <v>3</v>
      </c>
      <c r="F39" s="8">
        <f t="shared" si="29"/>
        <v>7.8947368421052627E-2</v>
      </c>
      <c r="G39" s="23">
        <v>17</v>
      </c>
      <c r="H39" s="9">
        <f t="shared" si="30"/>
        <v>0.44736842105263158</v>
      </c>
      <c r="I39" s="23">
        <v>16</v>
      </c>
      <c r="J39" s="9">
        <f t="shared" si="31"/>
        <v>0.42105263157894735</v>
      </c>
      <c r="K39" s="23">
        <v>2</v>
      </c>
      <c r="L39" s="9">
        <f t="shared" si="32"/>
        <v>5.2631578947368418E-2</v>
      </c>
      <c r="M39" s="10">
        <f t="shared" si="33"/>
        <v>3.5526315789473686</v>
      </c>
      <c r="N39" s="25">
        <v>12</v>
      </c>
      <c r="O39" s="11">
        <f t="shared" si="34"/>
        <v>0.94736842105263153</v>
      </c>
      <c r="P39" s="11">
        <f t="shared" si="35"/>
        <v>0.52631578947368418</v>
      </c>
    </row>
    <row r="40" spans="1:16" ht="18.75" x14ac:dyDescent="0.3">
      <c r="A40" s="4" t="s">
        <v>18</v>
      </c>
      <c r="B40" s="35"/>
      <c r="C40" s="37"/>
      <c r="D40" s="37"/>
      <c r="E40" s="36"/>
      <c r="F40" s="38"/>
      <c r="G40" s="36"/>
      <c r="H40" s="38"/>
      <c r="I40" s="36"/>
      <c r="J40" s="38"/>
      <c r="K40" s="36"/>
      <c r="L40" s="38"/>
      <c r="M40" s="39"/>
      <c r="N40" s="39"/>
      <c r="O40" s="40"/>
      <c r="P40" s="40"/>
    </row>
    <row r="41" spans="1:16" ht="18.75" x14ac:dyDescent="0.3">
      <c r="A41" s="4" t="s">
        <v>19</v>
      </c>
      <c r="B41" s="26">
        <v>34</v>
      </c>
      <c r="C41" s="6">
        <f t="shared" si="36"/>
        <v>16</v>
      </c>
      <c r="D41" s="24">
        <f t="shared" ref="D41" si="37">C41/B41</f>
        <v>0.47058823529411764</v>
      </c>
      <c r="E41" s="26">
        <v>1</v>
      </c>
      <c r="F41" s="8">
        <f t="shared" ref="F41" si="38">E41/$C41</f>
        <v>6.25E-2</v>
      </c>
      <c r="G41" s="26">
        <v>5</v>
      </c>
      <c r="H41" s="9">
        <f t="shared" ref="H41:H43" si="39">G41/$C41</f>
        <v>0.3125</v>
      </c>
      <c r="I41" s="26">
        <v>7</v>
      </c>
      <c r="J41" s="9">
        <f t="shared" ref="J41:J43" si="40">I41/$C41</f>
        <v>0.4375</v>
      </c>
      <c r="K41" s="26">
        <v>3</v>
      </c>
      <c r="L41" s="9">
        <f t="shared" ref="L41:L43" si="41">K41/$C41</f>
        <v>0.1875</v>
      </c>
      <c r="M41" s="10">
        <f t="shared" ref="M41:M43" si="42" xml:space="preserve"> (E41*5+G41*4+I41*3+K41*2)/C41</f>
        <v>3.25</v>
      </c>
      <c r="N41" s="25">
        <v>10</v>
      </c>
      <c r="O41" s="11">
        <f t="shared" ref="O41:O43" si="43">(C41-K41)/C41</f>
        <v>0.8125</v>
      </c>
      <c r="P41" s="11">
        <f t="shared" ref="P41:P43" si="44">(E41+G41)/C41</f>
        <v>0.375</v>
      </c>
    </row>
    <row r="42" spans="1:16" ht="18.75" x14ac:dyDescent="0.3">
      <c r="A42" s="13" t="s">
        <v>14</v>
      </c>
      <c r="B42" s="13">
        <f>SUM(B35:B41)</f>
        <v>335</v>
      </c>
      <c r="C42" s="14">
        <f>SUM(C35:C41)</f>
        <v>127</v>
      </c>
      <c r="D42" s="15">
        <f>C42/B42</f>
        <v>0.37910447761194027</v>
      </c>
      <c r="E42" s="14">
        <f>SUM(E35:E41)</f>
        <v>20</v>
      </c>
      <c r="F42" s="16">
        <f>E42/C42</f>
        <v>0.15748031496062992</v>
      </c>
      <c r="G42" s="14">
        <f>SUM(G35:G41)</f>
        <v>51</v>
      </c>
      <c r="H42" s="16">
        <f t="shared" si="39"/>
        <v>0.40157480314960631</v>
      </c>
      <c r="I42" s="14">
        <f>SUM(I35:I41)</f>
        <v>47</v>
      </c>
      <c r="J42" s="16">
        <f t="shared" si="40"/>
        <v>0.37007874015748032</v>
      </c>
      <c r="K42" s="14">
        <f>SUM(K35:K41)</f>
        <v>9</v>
      </c>
      <c r="L42" s="16">
        <f t="shared" si="41"/>
        <v>7.0866141732283464E-2</v>
      </c>
      <c r="M42" s="17">
        <f t="shared" si="42"/>
        <v>3.6456692913385829</v>
      </c>
      <c r="N42" s="17">
        <f>AVERAGE(N35:N41)</f>
        <v>10.5</v>
      </c>
      <c r="O42" s="15">
        <f t="shared" si="43"/>
        <v>0.92913385826771655</v>
      </c>
      <c r="P42" s="15">
        <f t="shared" si="44"/>
        <v>0.55905511811023623</v>
      </c>
    </row>
    <row r="43" spans="1:16" ht="18.75" x14ac:dyDescent="0.3">
      <c r="A43" s="18" t="s">
        <v>15</v>
      </c>
      <c r="B43" s="18">
        <v>5118</v>
      </c>
      <c r="C43" s="19">
        <v>5095</v>
      </c>
      <c r="D43" s="20">
        <f>C43/B43</f>
        <v>0.99550605705353656</v>
      </c>
      <c r="E43" s="19">
        <v>998</v>
      </c>
      <c r="F43" s="21">
        <f>E43/C43</f>
        <v>0.19587831207065751</v>
      </c>
      <c r="G43" s="19">
        <v>1963</v>
      </c>
      <c r="H43" s="21">
        <f t="shared" si="39"/>
        <v>0.38527968596663398</v>
      </c>
      <c r="I43" s="19">
        <v>1749</v>
      </c>
      <c r="J43" s="21">
        <f t="shared" si="40"/>
        <v>0.34327772325809619</v>
      </c>
      <c r="K43" s="19">
        <v>385</v>
      </c>
      <c r="L43" s="21">
        <f t="shared" si="41"/>
        <v>7.5564278704612367E-2</v>
      </c>
      <c r="M43" s="22">
        <f t="shared" si="42"/>
        <v>3.7014720314033367</v>
      </c>
      <c r="N43" s="22">
        <v>12.4</v>
      </c>
      <c r="O43" s="20">
        <f t="shared" si="43"/>
        <v>0.92443572129538765</v>
      </c>
      <c r="P43" s="20">
        <f t="shared" si="44"/>
        <v>0.58115799803729151</v>
      </c>
    </row>
    <row r="46" spans="1:16" ht="18.75" x14ac:dyDescent="0.3">
      <c r="A46" s="53" t="s">
        <v>24</v>
      </c>
      <c r="B46" s="53"/>
      <c r="C46" s="53"/>
      <c r="D46" s="1" t="s">
        <v>73</v>
      </c>
    </row>
    <row r="48" spans="1:16" ht="18.75" x14ac:dyDescent="0.25">
      <c r="A48" s="54" t="s">
        <v>1</v>
      </c>
      <c r="B48" s="55" t="s">
        <v>2</v>
      </c>
      <c r="C48" s="57" t="s">
        <v>3</v>
      </c>
      <c r="D48" s="57"/>
      <c r="E48" s="58">
        <v>5</v>
      </c>
      <c r="F48" s="59"/>
      <c r="G48" s="58">
        <v>4</v>
      </c>
      <c r="H48" s="59"/>
      <c r="I48" s="58">
        <v>3</v>
      </c>
      <c r="J48" s="59"/>
      <c r="K48" s="58">
        <v>2</v>
      </c>
      <c r="L48" s="59"/>
      <c r="M48" s="51" t="s">
        <v>4</v>
      </c>
      <c r="N48" s="51" t="s">
        <v>5</v>
      </c>
      <c r="O48" s="51" t="s">
        <v>6</v>
      </c>
      <c r="P48" s="51" t="s">
        <v>7</v>
      </c>
    </row>
    <row r="49" spans="1:16" ht="37.5" x14ac:dyDescent="0.25">
      <c r="A49" s="54"/>
      <c r="B49" s="56"/>
      <c r="C49" s="2" t="s">
        <v>8</v>
      </c>
      <c r="D49" s="2" t="s">
        <v>9</v>
      </c>
      <c r="E49" s="3" t="s">
        <v>8</v>
      </c>
      <c r="F49" s="3" t="s">
        <v>9</v>
      </c>
      <c r="G49" s="3" t="s">
        <v>8</v>
      </c>
      <c r="H49" s="3" t="s">
        <v>9</v>
      </c>
      <c r="I49" s="3" t="s">
        <v>8</v>
      </c>
      <c r="J49" s="3" t="s">
        <v>9</v>
      </c>
      <c r="K49" s="3" t="s">
        <v>8</v>
      </c>
      <c r="L49" s="3" t="s">
        <v>9</v>
      </c>
      <c r="M49" s="52"/>
      <c r="N49" s="52"/>
      <c r="O49" s="52"/>
      <c r="P49" s="52"/>
    </row>
    <row r="50" spans="1:16" ht="18.75" x14ac:dyDescent="0.3">
      <c r="A50" s="4" t="s">
        <v>10</v>
      </c>
      <c r="B50" s="43"/>
      <c r="C50" s="44"/>
      <c r="D50" s="45"/>
      <c r="E50" s="44"/>
      <c r="F50" s="46"/>
      <c r="G50" s="44"/>
      <c r="H50" s="46"/>
      <c r="I50" s="44"/>
      <c r="J50" s="46"/>
      <c r="K50" s="44"/>
      <c r="L50" s="46"/>
      <c r="M50" s="47"/>
      <c r="N50" s="47"/>
      <c r="O50" s="48"/>
      <c r="P50" s="48"/>
    </row>
    <row r="51" spans="1:16" ht="18.75" x14ac:dyDescent="0.3">
      <c r="A51" s="4" t="s">
        <v>11</v>
      </c>
      <c r="B51" s="4">
        <v>62</v>
      </c>
      <c r="C51" s="6">
        <f t="shared" ref="C51:C52" si="45">E51+G51+I51+K51</f>
        <v>3</v>
      </c>
      <c r="D51" s="7">
        <f t="shared" ref="D51:D54" si="46">C51/B51</f>
        <v>4.8387096774193547E-2</v>
      </c>
      <c r="E51" s="6">
        <v>0</v>
      </c>
      <c r="F51" s="8">
        <f t="shared" ref="F51:F54" si="47">E51/$C51</f>
        <v>0</v>
      </c>
      <c r="G51" s="6">
        <v>0</v>
      </c>
      <c r="H51" s="9">
        <f>G51/$C51</f>
        <v>0</v>
      </c>
      <c r="I51" s="6">
        <v>3</v>
      </c>
      <c r="J51" s="9">
        <f t="shared" ref="J51:J54" si="48">I51/$C51</f>
        <v>1</v>
      </c>
      <c r="K51" s="6">
        <v>0</v>
      </c>
      <c r="L51" s="9">
        <f t="shared" ref="L51:L54" si="49">K51/$C51</f>
        <v>0</v>
      </c>
      <c r="M51" s="10">
        <f t="shared" ref="M51:M54" si="50" xml:space="preserve"> (E51*5+G51*4+I51*3+K51*2)/C51</f>
        <v>3</v>
      </c>
      <c r="N51" s="10">
        <v>8</v>
      </c>
      <c r="O51" s="11">
        <f t="shared" ref="O51:O54" si="51">(C51-K51)/C51</f>
        <v>1</v>
      </c>
      <c r="P51" s="11">
        <f t="shared" ref="P51:P54" si="52">(E51+G51)/C51</f>
        <v>0</v>
      </c>
    </row>
    <row r="52" spans="1:16" ht="18.75" x14ac:dyDescent="0.3">
      <c r="A52" s="4" t="s">
        <v>16</v>
      </c>
      <c r="B52" s="27">
        <v>51</v>
      </c>
      <c r="C52" s="6">
        <f t="shared" si="45"/>
        <v>1</v>
      </c>
      <c r="D52" s="24">
        <f t="shared" si="46"/>
        <v>1.9607843137254902E-2</v>
      </c>
      <c r="E52" s="23">
        <v>0</v>
      </c>
      <c r="F52" s="8">
        <f t="shared" si="47"/>
        <v>0</v>
      </c>
      <c r="G52" s="23">
        <v>0</v>
      </c>
      <c r="H52" s="9">
        <f t="shared" ref="H52:H54" si="53">G52/$C52</f>
        <v>0</v>
      </c>
      <c r="I52" s="23">
        <v>1</v>
      </c>
      <c r="J52" s="9">
        <f t="shared" si="48"/>
        <v>1</v>
      </c>
      <c r="K52" s="23">
        <v>0</v>
      </c>
      <c r="L52" s="9">
        <f t="shared" si="49"/>
        <v>0</v>
      </c>
      <c r="M52" s="10">
        <f t="shared" si="50"/>
        <v>3</v>
      </c>
      <c r="N52" s="25">
        <v>7</v>
      </c>
      <c r="O52" s="11">
        <f t="shared" si="51"/>
        <v>1</v>
      </c>
      <c r="P52" s="11">
        <f t="shared" si="52"/>
        <v>0</v>
      </c>
    </row>
    <row r="53" spans="1:16" ht="18.75" x14ac:dyDescent="0.3">
      <c r="A53" s="4" t="s">
        <v>17</v>
      </c>
      <c r="B53" s="43"/>
      <c r="C53" s="44"/>
      <c r="D53" s="45"/>
      <c r="E53" s="44"/>
      <c r="F53" s="46"/>
      <c r="G53" s="44"/>
      <c r="H53" s="46"/>
      <c r="I53" s="44"/>
      <c r="J53" s="46"/>
      <c r="K53" s="44"/>
      <c r="L53" s="46"/>
      <c r="M53" s="47"/>
      <c r="N53" s="47"/>
      <c r="O53" s="48"/>
      <c r="P53" s="48"/>
    </row>
    <row r="54" spans="1:16" ht="18.75" x14ac:dyDescent="0.3">
      <c r="A54" s="4" t="s">
        <v>12</v>
      </c>
      <c r="B54" s="26">
        <v>63</v>
      </c>
      <c r="C54" s="6">
        <f t="shared" ref="C54" si="54">E54+G54+I54+K54</f>
        <v>1</v>
      </c>
      <c r="D54" s="24">
        <f t="shared" si="46"/>
        <v>1.5873015873015872E-2</v>
      </c>
      <c r="E54" s="23">
        <v>0</v>
      </c>
      <c r="F54" s="8">
        <f t="shared" si="47"/>
        <v>0</v>
      </c>
      <c r="G54" s="23">
        <v>0</v>
      </c>
      <c r="H54" s="9">
        <f t="shared" si="53"/>
        <v>0</v>
      </c>
      <c r="I54" s="23">
        <v>1</v>
      </c>
      <c r="J54" s="9">
        <f t="shared" si="48"/>
        <v>1</v>
      </c>
      <c r="K54" s="23">
        <v>0</v>
      </c>
      <c r="L54" s="9">
        <f t="shared" si="49"/>
        <v>0</v>
      </c>
      <c r="M54" s="10">
        <f t="shared" si="50"/>
        <v>3</v>
      </c>
      <c r="N54" s="25">
        <v>8</v>
      </c>
      <c r="O54" s="11">
        <f t="shared" si="51"/>
        <v>1</v>
      </c>
      <c r="P54" s="11">
        <f t="shared" si="52"/>
        <v>0</v>
      </c>
    </row>
    <row r="55" spans="1:16" ht="18.75" x14ac:dyDescent="0.3">
      <c r="A55" s="4" t="s">
        <v>18</v>
      </c>
      <c r="B55" s="35"/>
      <c r="C55" s="37"/>
      <c r="D55" s="37"/>
      <c r="E55" s="36"/>
      <c r="F55" s="38"/>
      <c r="G55" s="36"/>
      <c r="H55" s="38"/>
      <c r="I55" s="36"/>
      <c r="J55" s="38"/>
      <c r="K55" s="36"/>
      <c r="L55" s="38"/>
      <c r="M55" s="39"/>
      <c r="N55" s="39"/>
      <c r="O55" s="40"/>
      <c r="P55" s="40"/>
    </row>
    <row r="56" spans="1:16" ht="18.75" x14ac:dyDescent="0.3">
      <c r="A56" s="4" t="s">
        <v>19</v>
      </c>
      <c r="B56" s="26">
        <v>34</v>
      </c>
      <c r="C56" s="6">
        <f t="shared" ref="C56" si="55">E56+G56+I56+K56</f>
        <v>1</v>
      </c>
      <c r="D56" s="24">
        <f t="shared" ref="D56" si="56">C56/B56</f>
        <v>2.9411764705882353E-2</v>
      </c>
      <c r="E56" s="26">
        <v>0</v>
      </c>
      <c r="F56" s="8">
        <f t="shared" ref="F56" si="57">E56/$C56</f>
        <v>0</v>
      </c>
      <c r="G56" s="26">
        <v>0</v>
      </c>
      <c r="H56" s="9">
        <f t="shared" ref="H56:H58" si="58">G56/$C56</f>
        <v>0</v>
      </c>
      <c r="I56" s="26">
        <v>1</v>
      </c>
      <c r="J56" s="9">
        <f t="shared" ref="J56:J58" si="59">I56/$C56</f>
        <v>1</v>
      </c>
      <c r="K56" s="26">
        <v>0</v>
      </c>
      <c r="L56" s="9">
        <f t="shared" ref="L56:L58" si="60">K56/$C56</f>
        <v>0</v>
      </c>
      <c r="M56" s="10">
        <f t="shared" ref="M56:M58" si="61" xml:space="preserve"> (E56*5+G56*4+I56*3+K56*2)/C56</f>
        <v>3</v>
      </c>
      <c r="N56" s="25">
        <v>11</v>
      </c>
      <c r="O56" s="11">
        <f t="shared" ref="O56:O58" si="62">(C56-K56)/C56</f>
        <v>1</v>
      </c>
      <c r="P56" s="11">
        <f t="shared" ref="P56:P58" si="63">(E56+G56)/C56</f>
        <v>0</v>
      </c>
    </row>
    <row r="57" spans="1:16" ht="18.75" x14ac:dyDescent="0.3">
      <c r="A57" s="13" t="s">
        <v>14</v>
      </c>
      <c r="B57" s="13">
        <f>SUM(B50:B56)</f>
        <v>210</v>
      </c>
      <c r="C57" s="14">
        <f>SUM(C50:C56)</f>
        <v>6</v>
      </c>
      <c r="D57" s="15">
        <f>C57/B57</f>
        <v>2.8571428571428571E-2</v>
      </c>
      <c r="E57" s="14">
        <f>SUM(E50:E56)</f>
        <v>0</v>
      </c>
      <c r="F57" s="16">
        <f>E57/C57</f>
        <v>0</v>
      </c>
      <c r="G57" s="14">
        <f>SUM(G50:G56)</f>
        <v>0</v>
      </c>
      <c r="H57" s="16">
        <f t="shared" si="58"/>
        <v>0</v>
      </c>
      <c r="I57" s="14">
        <f>SUM(I50:I56)</f>
        <v>6</v>
      </c>
      <c r="J57" s="16">
        <f t="shared" si="59"/>
        <v>1</v>
      </c>
      <c r="K57" s="14">
        <f>SUM(K50:K56)</f>
        <v>0</v>
      </c>
      <c r="L57" s="16">
        <f t="shared" si="60"/>
        <v>0</v>
      </c>
      <c r="M57" s="17">
        <f t="shared" si="61"/>
        <v>3</v>
      </c>
      <c r="N57" s="17">
        <f>AVERAGE(N50:N56)</f>
        <v>8.5</v>
      </c>
      <c r="O57" s="15">
        <f t="shared" si="62"/>
        <v>1</v>
      </c>
      <c r="P57" s="15">
        <f t="shared" si="63"/>
        <v>0</v>
      </c>
    </row>
    <row r="58" spans="1:16" ht="18.75" x14ac:dyDescent="0.3">
      <c r="A58" s="18" t="s">
        <v>15</v>
      </c>
      <c r="B58" s="18">
        <v>311</v>
      </c>
      <c r="C58" s="19">
        <f>E58+G58+I58+K58</f>
        <v>309</v>
      </c>
      <c r="D58" s="20">
        <f>C58/B58</f>
        <v>0.99356913183279738</v>
      </c>
      <c r="E58" s="19">
        <v>1</v>
      </c>
      <c r="F58" s="21">
        <f>E58/C58</f>
        <v>3.2362459546925568E-3</v>
      </c>
      <c r="G58" s="19">
        <v>28</v>
      </c>
      <c r="H58" s="21">
        <f t="shared" si="58"/>
        <v>9.0614886731391592E-2</v>
      </c>
      <c r="I58" s="19">
        <v>250</v>
      </c>
      <c r="J58" s="21">
        <f t="shared" si="59"/>
        <v>0.80906148867313921</v>
      </c>
      <c r="K58" s="19">
        <v>30</v>
      </c>
      <c r="L58" s="21">
        <f t="shared" si="60"/>
        <v>9.7087378640776698E-2</v>
      </c>
      <c r="M58" s="22">
        <f t="shared" si="61"/>
        <v>3</v>
      </c>
      <c r="N58" s="22">
        <v>8</v>
      </c>
      <c r="O58" s="20">
        <f t="shared" si="62"/>
        <v>0.90291262135922334</v>
      </c>
      <c r="P58" s="20">
        <f t="shared" si="63"/>
        <v>9.3851132686084138E-2</v>
      </c>
    </row>
    <row r="62" spans="1:16" ht="18.75" x14ac:dyDescent="0.3">
      <c r="A62" s="53" t="s">
        <v>24</v>
      </c>
      <c r="B62" s="53"/>
      <c r="C62" s="53"/>
      <c r="D62" s="1" t="s">
        <v>72</v>
      </c>
    </row>
    <row r="64" spans="1:16" ht="18.75" x14ac:dyDescent="0.25">
      <c r="A64" s="54" t="s">
        <v>1</v>
      </c>
      <c r="B64" s="55" t="s">
        <v>2</v>
      </c>
      <c r="C64" s="57" t="s">
        <v>3</v>
      </c>
      <c r="D64" s="57"/>
      <c r="E64" s="58">
        <v>5</v>
      </c>
      <c r="F64" s="59"/>
      <c r="G64" s="58">
        <v>4</v>
      </c>
      <c r="H64" s="59"/>
      <c r="I64" s="58">
        <v>3</v>
      </c>
      <c r="J64" s="59"/>
      <c r="K64" s="58">
        <v>2</v>
      </c>
      <c r="L64" s="59"/>
      <c r="M64" s="51" t="s">
        <v>4</v>
      </c>
      <c r="N64" s="51" t="s">
        <v>5</v>
      </c>
      <c r="O64" s="51" t="s">
        <v>6</v>
      </c>
      <c r="P64" s="51" t="s">
        <v>7</v>
      </c>
    </row>
    <row r="65" spans="1:17" ht="37.5" x14ac:dyDescent="0.25">
      <c r="A65" s="54"/>
      <c r="B65" s="56"/>
      <c r="C65" s="2" t="s">
        <v>8</v>
      </c>
      <c r="D65" s="2" t="s">
        <v>9</v>
      </c>
      <c r="E65" s="3" t="s">
        <v>8</v>
      </c>
      <c r="F65" s="3" t="s">
        <v>9</v>
      </c>
      <c r="G65" s="3" t="s">
        <v>8</v>
      </c>
      <c r="H65" s="3" t="s">
        <v>9</v>
      </c>
      <c r="I65" s="3" t="s">
        <v>8</v>
      </c>
      <c r="J65" s="3" t="s">
        <v>9</v>
      </c>
      <c r="K65" s="3" t="s">
        <v>8</v>
      </c>
      <c r="L65" s="3" t="s">
        <v>9</v>
      </c>
      <c r="M65" s="52"/>
      <c r="N65" s="52"/>
      <c r="O65" s="52"/>
      <c r="P65" s="52"/>
    </row>
    <row r="66" spans="1:17" ht="18.75" x14ac:dyDescent="0.3">
      <c r="A66" s="4" t="s">
        <v>10</v>
      </c>
      <c r="B66" s="5">
        <v>47</v>
      </c>
      <c r="C66" s="6">
        <f t="shared" ref="C66:C68" si="64">E66+G66+I66+K66</f>
        <v>7</v>
      </c>
      <c r="D66" s="7">
        <f t="shared" ref="D66:D70" si="65">C66/B66</f>
        <v>0.14893617021276595</v>
      </c>
      <c r="E66" s="6">
        <v>2</v>
      </c>
      <c r="F66" s="8">
        <f t="shared" ref="F66:F70" si="66">E66/$C66</f>
        <v>0.2857142857142857</v>
      </c>
      <c r="G66" s="6">
        <v>2</v>
      </c>
      <c r="H66" s="9">
        <f t="shared" ref="H66:H70" si="67">G66/$C66</f>
        <v>0.2857142857142857</v>
      </c>
      <c r="I66" s="6">
        <v>3</v>
      </c>
      <c r="J66" s="9">
        <f t="shared" ref="J66:J70" si="68">I66/$C66</f>
        <v>0.42857142857142855</v>
      </c>
      <c r="K66" s="6">
        <v>0</v>
      </c>
      <c r="L66" s="9">
        <f t="shared" ref="L66:L70" si="69">K66/$C66</f>
        <v>0</v>
      </c>
      <c r="M66" s="10">
        <f t="shared" ref="M66:M70" si="70" xml:space="preserve"> (E66*5+G66*4+I66*3+K66*2)/C66</f>
        <v>3.8571428571428572</v>
      </c>
      <c r="N66" s="10">
        <v>12</v>
      </c>
      <c r="O66" s="11">
        <f t="shared" ref="O66:O70" si="71">(C66-K66)/C66</f>
        <v>1</v>
      </c>
      <c r="P66" s="11">
        <f t="shared" ref="P66:P70" si="72">(E66+G66)/C66</f>
        <v>0.5714285714285714</v>
      </c>
    </row>
    <row r="67" spans="1:17" ht="18.75" x14ac:dyDescent="0.3">
      <c r="A67" s="4" t="s">
        <v>11</v>
      </c>
      <c r="B67" s="4">
        <v>62</v>
      </c>
      <c r="C67" s="6">
        <f t="shared" si="64"/>
        <v>35</v>
      </c>
      <c r="D67" s="7">
        <f t="shared" si="65"/>
        <v>0.56451612903225812</v>
      </c>
      <c r="E67" s="6">
        <v>7</v>
      </c>
      <c r="F67" s="8">
        <f t="shared" si="66"/>
        <v>0.2</v>
      </c>
      <c r="G67" s="6">
        <v>12</v>
      </c>
      <c r="H67" s="9">
        <f t="shared" si="67"/>
        <v>0.34285714285714286</v>
      </c>
      <c r="I67" s="6">
        <v>16</v>
      </c>
      <c r="J67" s="9">
        <f t="shared" si="68"/>
        <v>0.45714285714285713</v>
      </c>
      <c r="K67" s="6">
        <v>0</v>
      </c>
      <c r="L67" s="9">
        <f t="shared" si="69"/>
        <v>0</v>
      </c>
      <c r="M67" s="10">
        <f t="shared" si="70"/>
        <v>3.7428571428571429</v>
      </c>
      <c r="N67" s="10">
        <v>10</v>
      </c>
      <c r="O67" s="11">
        <f t="shared" si="71"/>
        <v>1</v>
      </c>
      <c r="P67" s="11">
        <f t="shared" si="72"/>
        <v>0.54285714285714282</v>
      </c>
    </row>
    <row r="68" spans="1:17" ht="18.75" x14ac:dyDescent="0.3">
      <c r="A68" s="4" t="s">
        <v>16</v>
      </c>
      <c r="B68" s="27">
        <v>51</v>
      </c>
      <c r="C68" s="6">
        <f t="shared" si="64"/>
        <v>1</v>
      </c>
      <c r="D68" s="24">
        <f t="shared" si="65"/>
        <v>1.9607843137254902E-2</v>
      </c>
      <c r="E68" s="23">
        <v>0</v>
      </c>
      <c r="F68" s="8">
        <f t="shared" si="66"/>
        <v>0</v>
      </c>
      <c r="G68" s="23">
        <v>0</v>
      </c>
      <c r="H68" s="9">
        <f t="shared" si="67"/>
        <v>0</v>
      </c>
      <c r="I68" s="23">
        <v>1</v>
      </c>
      <c r="J68" s="9">
        <f t="shared" si="68"/>
        <v>1</v>
      </c>
      <c r="K68" s="23">
        <v>0</v>
      </c>
      <c r="L68" s="9">
        <f t="shared" si="69"/>
        <v>0</v>
      </c>
      <c r="M68" s="10">
        <f t="shared" si="70"/>
        <v>3</v>
      </c>
      <c r="N68" s="25">
        <v>5</v>
      </c>
      <c r="O68" s="11">
        <f t="shared" si="71"/>
        <v>1</v>
      </c>
      <c r="P68" s="11">
        <f t="shared" si="72"/>
        <v>0</v>
      </c>
    </row>
    <row r="69" spans="1:17" ht="18.75" x14ac:dyDescent="0.3">
      <c r="A69" s="4" t="s">
        <v>17</v>
      </c>
      <c r="B69" s="26">
        <v>78</v>
      </c>
      <c r="C69" s="6">
        <f>E69+G69+I69+K69</f>
        <v>30</v>
      </c>
      <c r="D69" s="24">
        <f t="shared" si="65"/>
        <v>0.38461538461538464</v>
      </c>
      <c r="E69" s="23">
        <v>7</v>
      </c>
      <c r="F69" s="8">
        <f t="shared" si="66"/>
        <v>0.23333333333333334</v>
      </c>
      <c r="G69" s="23">
        <v>15</v>
      </c>
      <c r="H69" s="9">
        <f t="shared" si="67"/>
        <v>0.5</v>
      </c>
      <c r="I69" s="23">
        <v>8</v>
      </c>
      <c r="J69" s="9">
        <f t="shared" si="68"/>
        <v>0.26666666666666666</v>
      </c>
      <c r="K69" s="23">
        <v>0</v>
      </c>
      <c r="L69" s="9">
        <f t="shared" si="69"/>
        <v>0</v>
      </c>
      <c r="M69" s="10">
        <f t="shared" si="70"/>
        <v>3.9666666666666668</v>
      </c>
      <c r="N69" s="25">
        <v>14</v>
      </c>
      <c r="O69" s="11">
        <f t="shared" si="71"/>
        <v>1</v>
      </c>
      <c r="P69" s="11">
        <f t="shared" si="72"/>
        <v>0.73333333333333328</v>
      </c>
    </row>
    <row r="70" spans="1:17" ht="18.75" x14ac:dyDescent="0.3">
      <c r="A70" s="4" t="s">
        <v>12</v>
      </c>
      <c r="B70" s="26">
        <v>63</v>
      </c>
      <c r="C70" s="6">
        <f t="shared" ref="C70" si="73">E70+G70+I70+K70</f>
        <v>38</v>
      </c>
      <c r="D70" s="24">
        <f t="shared" si="65"/>
        <v>0.60317460317460314</v>
      </c>
      <c r="E70" s="23">
        <v>3</v>
      </c>
      <c r="F70" s="8">
        <f t="shared" si="66"/>
        <v>7.8947368421052627E-2</v>
      </c>
      <c r="G70" s="23">
        <v>17</v>
      </c>
      <c r="H70" s="9">
        <f t="shared" si="67"/>
        <v>0.44736842105263158</v>
      </c>
      <c r="I70" s="23">
        <v>17</v>
      </c>
      <c r="J70" s="9">
        <f t="shared" si="68"/>
        <v>0.44736842105263158</v>
      </c>
      <c r="K70" s="23">
        <v>1</v>
      </c>
      <c r="L70" s="9">
        <f t="shared" si="69"/>
        <v>2.6315789473684209E-2</v>
      </c>
      <c r="M70" s="10">
        <f t="shared" si="70"/>
        <v>3.5789473684210527</v>
      </c>
      <c r="N70" s="25">
        <v>9.5</v>
      </c>
      <c r="O70" s="11">
        <f t="shared" si="71"/>
        <v>0.97368421052631582</v>
      </c>
      <c r="P70" s="11">
        <f t="shared" si="72"/>
        <v>0.52631578947368418</v>
      </c>
      <c r="Q70" s="34" t="s">
        <v>43</v>
      </c>
    </row>
    <row r="71" spans="1:17" ht="18.75" x14ac:dyDescent="0.3">
      <c r="A71" s="4" t="s">
        <v>18</v>
      </c>
      <c r="B71" s="43"/>
      <c r="C71" s="45"/>
      <c r="D71" s="45"/>
      <c r="E71" s="44"/>
      <c r="F71" s="46"/>
      <c r="G71" s="44"/>
      <c r="H71" s="46"/>
      <c r="I71" s="44"/>
      <c r="J71" s="46"/>
      <c r="K71" s="44"/>
      <c r="L71" s="46"/>
      <c r="M71" s="47"/>
      <c r="N71" s="47"/>
      <c r="O71" s="48"/>
      <c r="P71" s="48"/>
    </row>
    <row r="72" spans="1:17" ht="18.75" x14ac:dyDescent="0.3">
      <c r="A72" s="4" t="s">
        <v>19</v>
      </c>
      <c r="B72" s="26">
        <v>34</v>
      </c>
      <c r="C72" s="6">
        <f t="shared" ref="C72" si="74">E72+G72+I72+K72</f>
        <v>16</v>
      </c>
      <c r="D72" s="24">
        <f t="shared" ref="D72" si="75">C72/B72</f>
        <v>0.47058823529411764</v>
      </c>
      <c r="E72" s="26">
        <v>1</v>
      </c>
      <c r="F72" s="8">
        <f t="shared" ref="F72" si="76">E72/$C72</f>
        <v>6.25E-2</v>
      </c>
      <c r="G72" s="26">
        <v>5</v>
      </c>
      <c r="H72" s="9">
        <f t="shared" ref="H72:H74" si="77">G72/$C72</f>
        <v>0.3125</v>
      </c>
      <c r="I72" s="26">
        <v>8</v>
      </c>
      <c r="J72" s="9">
        <f t="shared" ref="J72:J74" si="78">I72/$C72</f>
        <v>0.5</v>
      </c>
      <c r="K72" s="26">
        <v>2</v>
      </c>
      <c r="L72" s="9">
        <f t="shared" ref="L72:L74" si="79">K72/$C72</f>
        <v>0.125</v>
      </c>
      <c r="M72" s="10">
        <f t="shared" ref="M72:M74" si="80" xml:space="preserve"> (E72*5+G72*4+I72*3+K72*2)/C72</f>
        <v>3.3125</v>
      </c>
      <c r="N72" s="25">
        <v>10.5</v>
      </c>
      <c r="O72" s="11">
        <f t="shared" ref="O72:O74" si="81">(C72-K72)/C72</f>
        <v>0.875</v>
      </c>
      <c r="P72" s="11">
        <f t="shared" ref="P72:P74" si="82">(E72+G72)/C72</f>
        <v>0.375</v>
      </c>
      <c r="Q72" t="s">
        <v>27</v>
      </c>
    </row>
    <row r="73" spans="1:17" ht="18.75" x14ac:dyDescent="0.3">
      <c r="A73" s="13" t="s">
        <v>14</v>
      </c>
      <c r="B73" s="13">
        <f>SUM(B66:B72)</f>
        <v>335</v>
      </c>
      <c r="C73" s="14">
        <f>SUM(C66:C72)</f>
        <v>127</v>
      </c>
      <c r="D73" s="15">
        <f>C73/B73</f>
        <v>0.37910447761194027</v>
      </c>
      <c r="E73" s="14">
        <f>SUM(E66:E72)</f>
        <v>20</v>
      </c>
      <c r="F73" s="16">
        <f>E73/C73</f>
        <v>0.15748031496062992</v>
      </c>
      <c r="G73" s="14">
        <f>SUM(G66:G72)</f>
        <v>51</v>
      </c>
      <c r="H73" s="16">
        <f t="shared" si="77"/>
        <v>0.40157480314960631</v>
      </c>
      <c r="I73" s="14">
        <f>SUM(I66:I72)</f>
        <v>53</v>
      </c>
      <c r="J73" s="16">
        <f t="shared" si="78"/>
        <v>0.41732283464566927</v>
      </c>
      <c r="K73" s="14">
        <f>SUM(K66:K72)</f>
        <v>3</v>
      </c>
      <c r="L73" s="16">
        <f t="shared" si="79"/>
        <v>2.3622047244094488E-2</v>
      </c>
      <c r="M73" s="17">
        <f t="shared" si="80"/>
        <v>3.6929133858267718</v>
      </c>
      <c r="N73" s="17">
        <f>AVERAGE(N66:N72)</f>
        <v>10.166666666666666</v>
      </c>
      <c r="O73" s="15">
        <f t="shared" si="81"/>
        <v>0.97637795275590555</v>
      </c>
      <c r="P73" s="15">
        <f t="shared" si="82"/>
        <v>0.55905511811023623</v>
      </c>
    </row>
    <row r="74" spans="1:17" ht="18.75" x14ac:dyDescent="0.3">
      <c r="A74" s="18" t="s">
        <v>15</v>
      </c>
      <c r="B74" s="18">
        <v>5429</v>
      </c>
      <c r="C74" s="19">
        <f>E74+G74+I74+K74</f>
        <v>5404</v>
      </c>
      <c r="D74" s="20">
        <f>C74/B74</f>
        <v>0.99539510038681156</v>
      </c>
      <c r="E74" s="19">
        <v>999</v>
      </c>
      <c r="F74" s="21">
        <f>E74/C74</f>
        <v>0.18486306439674316</v>
      </c>
      <c r="G74" s="19">
        <v>1991</v>
      </c>
      <c r="H74" s="21">
        <f t="shared" si="77"/>
        <v>0.36843079200592155</v>
      </c>
      <c r="I74" s="19">
        <v>1999</v>
      </c>
      <c r="J74" s="21">
        <f t="shared" si="78"/>
        <v>0.36991117690599556</v>
      </c>
      <c r="K74" s="19">
        <v>415</v>
      </c>
      <c r="L74" s="21">
        <f t="shared" si="79"/>
        <v>7.6794966691339742E-2</v>
      </c>
      <c r="M74" s="22">
        <f t="shared" si="80"/>
        <v>3.661361954108068</v>
      </c>
      <c r="N74" s="22">
        <v>10.199999999999999</v>
      </c>
      <c r="O74" s="20">
        <f t="shared" si="81"/>
        <v>0.92320503330866022</v>
      </c>
      <c r="P74" s="20">
        <f t="shared" si="82"/>
        <v>0.55329385640266471</v>
      </c>
    </row>
  </sheetData>
  <mergeCells count="60">
    <mergeCell ref="A31:C31"/>
    <mergeCell ref="A33:A34"/>
    <mergeCell ref="B33:B34"/>
    <mergeCell ref="C33:D33"/>
    <mergeCell ref="E33:F33"/>
    <mergeCell ref="O33:O34"/>
    <mergeCell ref="P33:P34"/>
    <mergeCell ref="O18:O19"/>
    <mergeCell ref="P18:P19"/>
    <mergeCell ref="G18:H18"/>
    <mergeCell ref="I18:J18"/>
    <mergeCell ref="K18:L18"/>
    <mergeCell ref="M18:M19"/>
    <mergeCell ref="N18:N19"/>
    <mergeCell ref="G33:H33"/>
    <mergeCell ref="I33:J33"/>
    <mergeCell ref="K33:L33"/>
    <mergeCell ref="M33:M34"/>
    <mergeCell ref="N33:N34"/>
    <mergeCell ref="A16:C16"/>
    <mergeCell ref="A18:A19"/>
    <mergeCell ref="B18:B19"/>
    <mergeCell ref="C18:D18"/>
    <mergeCell ref="E18:F18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48:L48"/>
    <mergeCell ref="M48:M49"/>
    <mergeCell ref="N48:N49"/>
    <mergeCell ref="A46:C46"/>
    <mergeCell ref="A48:A49"/>
    <mergeCell ref="B48:B49"/>
    <mergeCell ref="C48:D48"/>
    <mergeCell ref="E48:F48"/>
    <mergeCell ref="O48:O49"/>
    <mergeCell ref="P48:P49"/>
    <mergeCell ref="A62:C62"/>
    <mergeCell ref="A64:A65"/>
    <mergeCell ref="B64:B65"/>
    <mergeCell ref="C64:D64"/>
    <mergeCell ref="E64:F64"/>
    <mergeCell ref="G64:H64"/>
    <mergeCell ref="I64:J64"/>
    <mergeCell ref="K64:L64"/>
    <mergeCell ref="M64:M65"/>
    <mergeCell ref="N64:N65"/>
    <mergeCell ref="O64:O65"/>
    <mergeCell ref="P64:P65"/>
    <mergeCell ref="G48:H48"/>
    <mergeCell ref="I48:J4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topLeftCell="A34" workbookViewId="0">
      <selection activeCell="N45" sqref="N45"/>
    </sheetView>
  </sheetViews>
  <sheetFormatPr defaultRowHeight="15" x14ac:dyDescent="0.25"/>
  <cols>
    <col min="1" max="1" width="12.140625" customWidth="1"/>
    <col min="2" max="2" width="9.28515625" bestFit="1" customWidth="1"/>
    <col min="4" max="4" width="10.2851562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3" width="10.85546875" bestFit="1" customWidth="1"/>
    <col min="15" max="16" width="10.85546875" bestFit="1" customWidth="1"/>
  </cols>
  <sheetData>
    <row r="1" spans="1:17" ht="18.75" x14ac:dyDescent="0.3">
      <c r="A1" s="53" t="s">
        <v>25</v>
      </c>
      <c r="B1" s="53"/>
      <c r="C1" s="53"/>
      <c r="D1" s="1">
        <v>43251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6">
        <v>9</v>
      </c>
      <c r="D5" s="7">
        <f t="shared" ref="D5:D11" si="0">C5/B5</f>
        <v>0.19148936170212766</v>
      </c>
      <c r="E5" s="6">
        <v>0</v>
      </c>
      <c r="F5" s="8">
        <f t="shared" ref="F5:F11" si="1">E5/$C5</f>
        <v>0</v>
      </c>
      <c r="G5" s="6">
        <v>3</v>
      </c>
      <c r="H5" s="9">
        <f t="shared" ref="H5:H13" si="2">G5/$C5</f>
        <v>0.33333333333333331</v>
      </c>
      <c r="I5" s="6">
        <v>6</v>
      </c>
      <c r="J5" s="9">
        <f t="shared" ref="J5:J13" si="3">I5/$C5</f>
        <v>0.66666666666666663</v>
      </c>
      <c r="K5" s="6">
        <v>0</v>
      </c>
      <c r="L5" s="9">
        <f t="shared" ref="L5:L13" si="4">K5/$C5</f>
        <v>0</v>
      </c>
      <c r="M5" s="10">
        <f t="shared" ref="M5:M13" si="5" xml:space="preserve"> (E5*5+G5*4+I5*3+K5*2)/C5</f>
        <v>3.3333333333333335</v>
      </c>
      <c r="N5" s="10">
        <v>23</v>
      </c>
      <c r="O5" s="11">
        <f t="shared" ref="O5:O13" si="6">(C5-K5)/C5</f>
        <v>1</v>
      </c>
      <c r="P5" s="11">
        <f t="shared" ref="P5:P13" si="7">(E5+G5)/C5</f>
        <v>0.33333333333333331</v>
      </c>
    </row>
    <row r="6" spans="1:17" ht="18.75" x14ac:dyDescent="0.3">
      <c r="A6" s="4" t="s">
        <v>11</v>
      </c>
      <c r="B6" s="4">
        <v>62</v>
      </c>
      <c r="C6" s="12">
        <v>7</v>
      </c>
      <c r="D6" s="7">
        <f t="shared" si="0"/>
        <v>0.11290322580645161</v>
      </c>
      <c r="E6" s="6">
        <v>1</v>
      </c>
      <c r="F6" s="8">
        <f t="shared" si="1"/>
        <v>0.14285714285714285</v>
      </c>
      <c r="G6" s="6">
        <v>3</v>
      </c>
      <c r="H6" s="9">
        <f t="shared" si="2"/>
        <v>0.42857142857142855</v>
      </c>
      <c r="I6" s="6">
        <v>3</v>
      </c>
      <c r="J6" s="9">
        <f t="shared" si="3"/>
        <v>0.42857142857142855</v>
      </c>
      <c r="K6" s="6">
        <v>0</v>
      </c>
      <c r="L6" s="9">
        <f t="shared" si="4"/>
        <v>0</v>
      </c>
      <c r="M6" s="10">
        <f t="shared" si="5"/>
        <v>3.7142857142857144</v>
      </c>
      <c r="N6" s="10">
        <v>29</v>
      </c>
      <c r="O6" s="11">
        <f t="shared" si="6"/>
        <v>1</v>
      </c>
      <c r="P6" s="11">
        <f t="shared" si="7"/>
        <v>0.5714285714285714</v>
      </c>
    </row>
    <row r="7" spans="1:17" ht="18.75" x14ac:dyDescent="0.3">
      <c r="A7" s="4" t="s">
        <v>16</v>
      </c>
      <c r="B7" s="27">
        <v>51</v>
      </c>
      <c r="C7" s="23">
        <v>6</v>
      </c>
      <c r="D7" s="24">
        <f t="shared" si="0"/>
        <v>0.11764705882352941</v>
      </c>
      <c r="E7" s="23">
        <v>0</v>
      </c>
      <c r="F7" s="8">
        <f t="shared" si="1"/>
        <v>0</v>
      </c>
      <c r="G7" s="23">
        <v>2</v>
      </c>
      <c r="H7" s="9">
        <f t="shared" si="2"/>
        <v>0.33333333333333331</v>
      </c>
      <c r="I7" s="23">
        <v>4</v>
      </c>
      <c r="J7" s="9">
        <f t="shared" si="3"/>
        <v>0.66666666666666663</v>
      </c>
      <c r="K7" s="23">
        <v>0</v>
      </c>
      <c r="L7" s="9">
        <f t="shared" si="4"/>
        <v>0</v>
      </c>
      <c r="M7" s="10">
        <f t="shared" si="5"/>
        <v>3.3333333333333335</v>
      </c>
      <c r="N7" s="25">
        <v>21</v>
      </c>
      <c r="O7" s="11">
        <f t="shared" si="6"/>
        <v>1</v>
      </c>
      <c r="P7" s="11">
        <f t="shared" si="7"/>
        <v>0.33333333333333331</v>
      </c>
    </row>
    <row r="8" spans="1:17" ht="18.75" x14ac:dyDescent="0.3">
      <c r="A8" s="4" t="s">
        <v>17</v>
      </c>
      <c r="B8" s="26">
        <v>78</v>
      </c>
      <c r="C8" s="23">
        <v>25</v>
      </c>
      <c r="D8" s="24">
        <f t="shared" si="0"/>
        <v>0.32051282051282054</v>
      </c>
      <c r="E8" s="23">
        <v>1</v>
      </c>
      <c r="F8" s="8">
        <f t="shared" si="1"/>
        <v>0.04</v>
      </c>
      <c r="G8" s="23">
        <v>12</v>
      </c>
      <c r="H8" s="9">
        <f t="shared" si="2"/>
        <v>0.48</v>
      </c>
      <c r="I8" s="23">
        <v>12</v>
      </c>
      <c r="J8" s="9">
        <f t="shared" si="3"/>
        <v>0.48</v>
      </c>
      <c r="K8" s="23">
        <v>0</v>
      </c>
      <c r="L8" s="9">
        <f t="shared" si="4"/>
        <v>0</v>
      </c>
      <c r="M8" s="10">
        <f t="shared" si="5"/>
        <v>3.56</v>
      </c>
      <c r="N8" s="25">
        <v>27</v>
      </c>
      <c r="O8" s="11">
        <f t="shared" si="6"/>
        <v>1</v>
      </c>
      <c r="P8" s="11">
        <f t="shared" si="7"/>
        <v>0.52</v>
      </c>
    </row>
    <row r="9" spans="1:17" ht="18.75" x14ac:dyDescent="0.3">
      <c r="A9" s="4" t="s">
        <v>12</v>
      </c>
      <c r="B9" s="26">
        <v>63</v>
      </c>
      <c r="C9" s="23">
        <v>14</v>
      </c>
      <c r="D9" s="24">
        <f t="shared" si="0"/>
        <v>0.22222222222222221</v>
      </c>
      <c r="E9" s="23">
        <v>0</v>
      </c>
      <c r="F9" s="8">
        <f t="shared" si="1"/>
        <v>0</v>
      </c>
      <c r="G9" s="23">
        <v>2</v>
      </c>
      <c r="H9" s="9">
        <f t="shared" si="2"/>
        <v>0.14285714285714285</v>
      </c>
      <c r="I9" s="23">
        <v>10</v>
      </c>
      <c r="J9" s="9">
        <f t="shared" si="3"/>
        <v>0.7142857142857143</v>
      </c>
      <c r="K9" s="23">
        <v>2</v>
      </c>
      <c r="L9" s="9">
        <f t="shared" si="4"/>
        <v>0.14285714285714285</v>
      </c>
      <c r="M9" s="10">
        <f t="shared" si="5"/>
        <v>3</v>
      </c>
      <c r="N9" s="25">
        <v>20</v>
      </c>
      <c r="O9" s="11">
        <f t="shared" si="6"/>
        <v>0.8571428571428571</v>
      </c>
      <c r="P9" s="11">
        <f t="shared" si="7"/>
        <v>0.14285714285714285</v>
      </c>
      <c r="Q9" t="s">
        <v>26</v>
      </c>
    </row>
    <row r="10" spans="1:17" ht="18.75" x14ac:dyDescent="0.3">
      <c r="A10" s="4" t="s">
        <v>18</v>
      </c>
      <c r="B10" s="26">
        <v>9</v>
      </c>
      <c r="C10" s="23">
        <v>8</v>
      </c>
      <c r="D10" s="24">
        <f t="shared" si="0"/>
        <v>0.88888888888888884</v>
      </c>
      <c r="E10" s="23">
        <v>0</v>
      </c>
      <c r="F10" s="8">
        <f t="shared" si="1"/>
        <v>0</v>
      </c>
      <c r="G10" s="23">
        <v>2</v>
      </c>
      <c r="H10" s="9">
        <f t="shared" si="2"/>
        <v>0.25</v>
      </c>
      <c r="I10" s="23">
        <v>6</v>
      </c>
      <c r="J10" s="9">
        <f t="shared" si="3"/>
        <v>0.75</v>
      </c>
      <c r="K10" s="23">
        <v>0</v>
      </c>
      <c r="L10" s="9">
        <f t="shared" si="4"/>
        <v>0</v>
      </c>
      <c r="M10" s="10">
        <f t="shared" si="5"/>
        <v>3.25</v>
      </c>
      <c r="N10" s="25">
        <v>21</v>
      </c>
      <c r="O10" s="11">
        <f t="shared" si="6"/>
        <v>1</v>
      </c>
      <c r="P10" s="11">
        <f t="shared" si="7"/>
        <v>0.25</v>
      </c>
    </row>
    <row r="11" spans="1:17" ht="18.75" x14ac:dyDescent="0.3">
      <c r="A11" s="4" t="s">
        <v>19</v>
      </c>
      <c r="B11" s="26">
        <v>34</v>
      </c>
      <c r="C11" s="26">
        <v>8</v>
      </c>
      <c r="D11" s="24">
        <f t="shared" si="0"/>
        <v>0.23529411764705882</v>
      </c>
      <c r="E11" s="26">
        <v>1</v>
      </c>
      <c r="F11" s="8">
        <f t="shared" si="1"/>
        <v>0.125</v>
      </c>
      <c r="G11" s="26">
        <v>0</v>
      </c>
      <c r="H11" s="9">
        <f t="shared" si="2"/>
        <v>0</v>
      </c>
      <c r="I11" s="26">
        <v>7</v>
      </c>
      <c r="J11" s="9">
        <f t="shared" si="3"/>
        <v>0.875</v>
      </c>
      <c r="K11" s="26">
        <v>0</v>
      </c>
      <c r="L11" s="9">
        <f t="shared" si="4"/>
        <v>0</v>
      </c>
      <c r="M11" s="10">
        <f t="shared" si="5"/>
        <v>3.25</v>
      </c>
      <c r="N11" s="25">
        <v>24</v>
      </c>
      <c r="O11" s="11">
        <f t="shared" si="6"/>
        <v>1</v>
      </c>
      <c r="P11" s="11">
        <f t="shared" si="7"/>
        <v>0.125</v>
      </c>
    </row>
    <row r="12" spans="1:17" ht="18.75" x14ac:dyDescent="0.3">
      <c r="A12" s="13" t="s">
        <v>14</v>
      </c>
      <c r="B12" s="13">
        <f>SUM(B5:B11)</f>
        <v>344</v>
      </c>
      <c r="C12" s="14">
        <f>SUM(C5:C11)</f>
        <v>77</v>
      </c>
      <c r="D12" s="15">
        <f>C12/B12</f>
        <v>0.22383720930232559</v>
      </c>
      <c r="E12" s="14">
        <f>SUM(E5:E11)</f>
        <v>3</v>
      </c>
      <c r="F12" s="16">
        <f>E12/C12</f>
        <v>3.896103896103896E-2</v>
      </c>
      <c r="G12" s="14">
        <f>SUM(G5:G11)</f>
        <v>24</v>
      </c>
      <c r="H12" s="16">
        <f t="shared" si="2"/>
        <v>0.31168831168831168</v>
      </c>
      <c r="I12" s="14">
        <f>SUM(I5:I11)</f>
        <v>48</v>
      </c>
      <c r="J12" s="16">
        <f t="shared" si="3"/>
        <v>0.62337662337662336</v>
      </c>
      <c r="K12" s="14">
        <f>SUM(K5:K11)</f>
        <v>2</v>
      </c>
      <c r="L12" s="16">
        <f t="shared" si="4"/>
        <v>2.5974025974025976E-2</v>
      </c>
      <c r="M12" s="17">
        <f t="shared" si="5"/>
        <v>3.3636363636363638</v>
      </c>
      <c r="N12" s="17">
        <f>AVERAGE(N5:N11)</f>
        <v>23.571428571428573</v>
      </c>
      <c r="O12" s="15">
        <f t="shared" si="6"/>
        <v>0.97402597402597402</v>
      </c>
      <c r="P12" s="15">
        <f t="shared" si="7"/>
        <v>0.35064935064935066</v>
      </c>
    </row>
    <row r="13" spans="1:17" ht="18.75" x14ac:dyDescent="0.3">
      <c r="A13" s="18" t="s">
        <v>15</v>
      </c>
      <c r="B13" s="18">
        <v>8781</v>
      </c>
      <c r="C13" s="19">
        <v>8660</v>
      </c>
      <c r="D13" s="20">
        <f>C13/B13</f>
        <v>0.9862202482632958</v>
      </c>
      <c r="E13" s="19">
        <v>132</v>
      </c>
      <c r="F13" s="21">
        <f>E13/C13</f>
        <v>1.5242494226327945E-2</v>
      </c>
      <c r="G13" s="19">
        <v>2402</v>
      </c>
      <c r="H13" s="21">
        <f t="shared" si="2"/>
        <v>0.27736720554272515</v>
      </c>
      <c r="I13" s="19">
        <v>5310</v>
      </c>
      <c r="J13" s="21">
        <f t="shared" si="3"/>
        <v>0.61316397228637409</v>
      </c>
      <c r="K13" s="19">
        <v>816</v>
      </c>
      <c r="L13" s="21">
        <f t="shared" si="4"/>
        <v>9.4226327944572752E-2</v>
      </c>
      <c r="M13" s="22">
        <f t="shared" si="5"/>
        <v>3.2136258660508084</v>
      </c>
      <c r="N13" s="22">
        <v>21.6</v>
      </c>
      <c r="O13" s="20">
        <f t="shared" si="6"/>
        <v>0.90577367205542725</v>
      </c>
      <c r="P13" s="20">
        <f t="shared" si="7"/>
        <v>0.2926096997690531</v>
      </c>
    </row>
    <row r="16" spans="1:17" ht="18.75" x14ac:dyDescent="0.3">
      <c r="A16" s="53" t="s">
        <v>25</v>
      </c>
      <c r="B16" s="53"/>
      <c r="C16" s="53"/>
      <c r="D16" s="1">
        <v>43273</v>
      </c>
    </row>
    <row r="18" spans="1:16" ht="18.75" x14ac:dyDescent="0.25">
      <c r="A18" s="54" t="s">
        <v>1</v>
      </c>
      <c r="B18" s="55" t="s">
        <v>2</v>
      </c>
      <c r="C18" s="57" t="s">
        <v>3</v>
      </c>
      <c r="D18" s="57"/>
      <c r="E18" s="58">
        <v>5</v>
      </c>
      <c r="F18" s="59"/>
      <c r="G18" s="58">
        <v>4</v>
      </c>
      <c r="H18" s="59"/>
      <c r="I18" s="58">
        <v>3</v>
      </c>
      <c r="J18" s="59"/>
      <c r="K18" s="58">
        <v>2</v>
      </c>
      <c r="L18" s="59"/>
      <c r="M18" s="51" t="s">
        <v>4</v>
      </c>
      <c r="N18" s="51" t="s">
        <v>5</v>
      </c>
      <c r="O18" s="51" t="s">
        <v>6</v>
      </c>
      <c r="P18" s="51" t="s">
        <v>7</v>
      </c>
    </row>
    <row r="19" spans="1:16" ht="37.5" x14ac:dyDescent="0.25">
      <c r="A19" s="54"/>
      <c r="B19" s="56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2"/>
      <c r="N19" s="52"/>
      <c r="O19" s="52"/>
      <c r="P19" s="52"/>
    </row>
    <row r="20" spans="1:16" ht="18.75" x14ac:dyDescent="0.3">
      <c r="A20" s="4" t="s">
        <v>10</v>
      </c>
      <c r="B20" s="43"/>
      <c r="C20" s="44"/>
      <c r="D20" s="45"/>
      <c r="E20" s="44"/>
      <c r="F20" s="46"/>
      <c r="G20" s="44"/>
      <c r="H20" s="46"/>
      <c r="I20" s="44"/>
      <c r="J20" s="46"/>
      <c r="K20" s="44"/>
      <c r="L20" s="46"/>
      <c r="M20" s="47"/>
      <c r="N20" s="47"/>
      <c r="O20" s="48"/>
      <c r="P20" s="48"/>
    </row>
    <row r="21" spans="1:16" ht="18.75" x14ac:dyDescent="0.3">
      <c r="A21" s="4" t="s">
        <v>11</v>
      </c>
      <c r="B21" s="43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7"/>
      <c r="N21" s="47"/>
      <c r="O21" s="48"/>
      <c r="P21" s="48"/>
    </row>
    <row r="22" spans="1:16" ht="18.75" x14ac:dyDescent="0.3">
      <c r="A22" s="4" t="s">
        <v>16</v>
      </c>
      <c r="B22" s="50"/>
      <c r="C22" s="44"/>
      <c r="D22" s="45"/>
      <c r="E22" s="44"/>
      <c r="F22" s="46"/>
      <c r="G22" s="44"/>
      <c r="H22" s="46"/>
      <c r="I22" s="44"/>
      <c r="J22" s="46"/>
      <c r="K22" s="44"/>
      <c r="L22" s="46"/>
      <c r="M22" s="47"/>
      <c r="N22" s="47"/>
      <c r="O22" s="48"/>
      <c r="P22" s="48"/>
    </row>
    <row r="23" spans="1:16" ht="18.75" x14ac:dyDescent="0.3">
      <c r="A23" s="4" t="s">
        <v>17</v>
      </c>
      <c r="B23" s="43"/>
      <c r="C23" s="44"/>
      <c r="D23" s="45"/>
      <c r="E23" s="44"/>
      <c r="F23" s="46"/>
      <c r="G23" s="44"/>
      <c r="H23" s="46"/>
      <c r="I23" s="44"/>
      <c r="J23" s="46"/>
      <c r="K23" s="44"/>
      <c r="L23" s="46"/>
      <c r="M23" s="47"/>
      <c r="N23" s="47"/>
      <c r="O23" s="48"/>
      <c r="P23" s="48"/>
    </row>
    <row r="24" spans="1:16" ht="18.75" x14ac:dyDescent="0.3">
      <c r="A24" s="4" t="s">
        <v>12</v>
      </c>
      <c r="B24" s="26">
        <v>63</v>
      </c>
      <c r="C24" s="23">
        <f>E24+G24+I24+K24</f>
        <v>1</v>
      </c>
      <c r="D24" s="24">
        <f t="shared" ref="D24" si="8">C24/B24</f>
        <v>1.5873015873015872E-2</v>
      </c>
      <c r="E24" s="23">
        <v>0</v>
      </c>
      <c r="F24" s="8">
        <f t="shared" ref="F24" si="9">E24/$C24</f>
        <v>0</v>
      </c>
      <c r="G24" s="23">
        <v>1</v>
      </c>
      <c r="H24" s="9">
        <f t="shared" ref="H24:H28" si="10">G24/$C24</f>
        <v>1</v>
      </c>
      <c r="I24" s="23">
        <v>0</v>
      </c>
      <c r="J24" s="9">
        <f t="shared" ref="J24:J28" si="11">I24/$C24</f>
        <v>0</v>
      </c>
      <c r="K24" s="23">
        <v>0</v>
      </c>
      <c r="L24" s="9">
        <f t="shared" ref="L24:L28" si="12">K24/$C24</f>
        <v>0</v>
      </c>
      <c r="M24" s="10">
        <f t="shared" ref="M24:M28" si="13" xml:space="preserve"> (E24*5+G24*4+I24*3+K24*2)/C24</f>
        <v>4</v>
      </c>
      <c r="N24" s="25">
        <v>27</v>
      </c>
      <c r="O24" s="11">
        <f t="shared" ref="O24:O28" si="14">(C24-K24)/C24</f>
        <v>1</v>
      </c>
      <c r="P24" s="11">
        <f t="shared" ref="P24:P28" si="15">(E24+G24)/C24</f>
        <v>1</v>
      </c>
    </row>
    <row r="25" spans="1:16" ht="18.75" x14ac:dyDescent="0.3">
      <c r="A25" s="4" t="s">
        <v>18</v>
      </c>
      <c r="B25" s="43"/>
      <c r="C25" s="44"/>
      <c r="D25" s="45"/>
      <c r="E25" s="44"/>
      <c r="F25" s="46"/>
      <c r="G25" s="44"/>
      <c r="H25" s="46"/>
      <c r="I25" s="44"/>
      <c r="J25" s="46"/>
      <c r="K25" s="44"/>
      <c r="L25" s="46"/>
      <c r="M25" s="47"/>
      <c r="N25" s="47"/>
      <c r="O25" s="48"/>
      <c r="P25" s="48"/>
    </row>
    <row r="26" spans="1:16" ht="18.75" x14ac:dyDescent="0.3">
      <c r="A26" s="4" t="s">
        <v>19</v>
      </c>
      <c r="B26" s="43"/>
      <c r="C26" s="43"/>
      <c r="D26" s="45"/>
      <c r="E26" s="43"/>
      <c r="F26" s="46"/>
      <c r="G26" s="43"/>
      <c r="H26" s="46"/>
      <c r="I26" s="43"/>
      <c r="J26" s="46"/>
      <c r="K26" s="43"/>
      <c r="L26" s="46"/>
      <c r="M26" s="47"/>
      <c r="N26" s="47"/>
      <c r="O26" s="48"/>
      <c r="P26" s="48"/>
    </row>
    <row r="27" spans="1:16" ht="18.75" x14ac:dyDescent="0.3">
      <c r="A27" s="13" t="s">
        <v>14</v>
      </c>
      <c r="B27" s="13">
        <f>SUM(B20:B26)</f>
        <v>63</v>
      </c>
      <c r="C27" s="14">
        <f>SUM(C20:C26)</f>
        <v>1</v>
      </c>
      <c r="D27" s="15">
        <f>C27/B27</f>
        <v>1.5873015873015872E-2</v>
      </c>
      <c r="E27" s="14">
        <f>SUM(E20:E26)</f>
        <v>0</v>
      </c>
      <c r="F27" s="16">
        <f>E27/C27</f>
        <v>0</v>
      </c>
      <c r="G27" s="14">
        <f>SUM(G20:G26)</f>
        <v>1</v>
      </c>
      <c r="H27" s="16">
        <f t="shared" si="10"/>
        <v>1</v>
      </c>
      <c r="I27" s="14">
        <f>SUM(I20:I26)</f>
        <v>0</v>
      </c>
      <c r="J27" s="16">
        <f t="shared" si="11"/>
        <v>0</v>
      </c>
      <c r="K27" s="14">
        <f>SUM(K20:K26)</f>
        <v>0</v>
      </c>
      <c r="L27" s="16">
        <f t="shared" si="12"/>
        <v>0</v>
      </c>
      <c r="M27" s="17">
        <f t="shared" si="13"/>
        <v>4</v>
      </c>
      <c r="N27" s="17">
        <f>AVERAGE(N20:N26)</f>
        <v>27</v>
      </c>
      <c r="O27" s="15">
        <f t="shared" si="14"/>
        <v>1</v>
      </c>
      <c r="P27" s="15">
        <f t="shared" si="15"/>
        <v>1</v>
      </c>
    </row>
    <row r="28" spans="1:16" ht="18.75" x14ac:dyDescent="0.3">
      <c r="A28" s="18" t="s">
        <v>15</v>
      </c>
      <c r="B28" s="18">
        <v>321</v>
      </c>
      <c r="C28" s="19">
        <f>E28+G28+I28+K28</f>
        <v>319</v>
      </c>
      <c r="D28" s="20">
        <f>C28/B28</f>
        <v>0.99376947040498442</v>
      </c>
      <c r="E28" s="19">
        <v>1</v>
      </c>
      <c r="F28" s="21">
        <f>E28/C28</f>
        <v>3.134796238244514E-3</v>
      </c>
      <c r="G28" s="19">
        <v>55</v>
      </c>
      <c r="H28" s="21">
        <f t="shared" si="10"/>
        <v>0.17241379310344829</v>
      </c>
      <c r="I28" s="19">
        <v>244</v>
      </c>
      <c r="J28" s="21">
        <f t="shared" si="11"/>
        <v>0.76489028213166144</v>
      </c>
      <c r="K28" s="19">
        <v>19</v>
      </c>
      <c r="L28" s="21">
        <f t="shared" si="12"/>
        <v>5.9561128526645767E-2</v>
      </c>
      <c r="M28" s="22">
        <f t="shared" si="13"/>
        <v>3.1191222570532915</v>
      </c>
      <c r="N28" s="22">
        <v>20.6</v>
      </c>
      <c r="O28" s="20">
        <f t="shared" si="14"/>
        <v>0.94043887147335425</v>
      </c>
      <c r="P28" s="20">
        <f t="shared" si="15"/>
        <v>0.17554858934169279</v>
      </c>
    </row>
    <row r="32" spans="1:16" ht="18.75" x14ac:dyDescent="0.3">
      <c r="A32" s="53" t="s">
        <v>25</v>
      </c>
      <c r="B32" s="53"/>
      <c r="C32" s="53"/>
      <c r="D32" s="1" t="s">
        <v>72</v>
      </c>
    </row>
    <row r="34" spans="1:17" ht="18.75" x14ac:dyDescent="0.25">
      <c r="A34" s="54" t="s">
        <v>1</v>
      </c>
      <c r="B34" s="55" t="s">
        <v>2</v>
      </c>
      <c r="C34" s="57" t="s">
        <v>3</v>
      </c>
      <c r="D34" s="57"/>
      <c r="E34" s="58">
        <v>5</v>
      </c>
      <c r="F34" s="59"/>
      <c r="G34" s="58">
        <v>4</v>
      </c>
      <c r="H34" s="59"/>
      <c r="I34" s="58">
        <v>3</v>
      </c>
      <c r="J34" s="59"/>
      <c r="K34" s="58">
        <v>2</v>
      </c>
      <c r="L34" s="59"/>
      <c r="M34" s="51" t="s">
        <v>4</v>
      </c>
      <c r="N34" s="51" t="s">
        <v>5</v>
      </c>
      <c r="O34" s="51" t="s">
        <v>6</v>
      </c>
      <c r="P34" s="51" t="s">
        <v>7</v>
      </c>
    </row>
    <row r="35" spans="1:17" ht="37.5" x14ac:dyDescent="0.25">
      <c r="A35" s="54"/>
      <c r="B35" s="56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2"/>
      <c r="N35" s="52"/>
      <c r="O35" s="52"/>
      <c r="P35" s="52"/>
    </row>
    <row r="36" spans="1:17" ht="18.75" x14ac:dyDescent="0.3">
      <c r="A36" s="4" t="s">
        <v>10</v>
      </c>
      <c r="B36" s="5">
        <v>47</v>
      </c>
      <c r="C36" s="6">
        <f>E36+G36+I36+K36</f>
        <v>9</v>
      </c>
      <c r="D36" s="7">
        <f t="shared" ref="D36:D42" si="16">C36/B36</f>
        <v>0.19148936170212766</v>
      </c>
      <c r="E36" s="6">
        <v>0</v>
      </c>
      <c r="F36" s="8">
        <f t="shared" ref="F36:F42" si="17">E36/$C36</f>
        <v>0</v>
      </c>
      <c r="G36" s="6">
        <v>3</v>
      </c>
      <c r="H36" s="9">
        <f t="shared" ref="H36:H44" si="18">G36/$C36</f>
        <v>0.33333333333333331</v>
      </c>
      <c r="I36" s="6">
        <v>6</v>
      </c>
      <c r="J36" s="9">
        <f t="shared" ref="J36:J44" si="19">I36/$C36</f>
        <v>0.66666666666666663</v>
      </c>
      <c r="K36" s="6">
        <v>0</v>
      </c>
      <c r="L36" s="9">
        <f t="shared" ref="L36:L44" si="20">K36/$C36</f>
        <v>0</v>
      </c>
      <c r="M36" s="10">
        <f t="shared" ref="M36:M44" si="21" xml:space="preserve"> (E36*5+G36*4+I36*3+K36*2)/C36</f>
        <v>3.3333333333333335</v>
      </c>
      <c r="N36" s="10">
        <v>23</v>
      </c>
      <c r="O36" s="11">
        <f t="shared" ref="O36:O44" si="22">(C36-K36)/C36</f>
        <v>1</v>
      </c>
      <c r="P36" s="11">
        <f t="shared" ref="P36:P44" si="23">(E36+G36)/C36</f>
        <v>0.33333333333333331</v>
      </c>
    </row>
    <row r="37" spans="1:17" ht="18.75" x14ac:dyDescent="0.3">
      <c r="A37" s="4" t="s">
        <v>11</v>
      </c>
      <c r="B37" s="4">
        <v>62</v>
      </c>
      <c r="C37" s="6">
        <f t="shared" ref="C37:C42" si="24">E37+G37+I37+K37</f>
        <v>7</v>
      </c>
      <c r="D37" s="7">
        <f t="shared" si="16"/>
        <v>0.11290322580645161</v>
      </c>
      <c r="E37" s="6">
        <v>1</v>
      </c>
      <c r="F37" s="8">
        <f t="shared" si="17"/>
        <v>0.14285714285714285</v>
      </c>
      <c r="G37" s="6">
        <v>3</v>
      </c>
      <c r="H37" s="9">
        <f t="shared" si="18"/>
        <v>0.42857142857142855</v>
      </c>
      <c r="I37" s="6">
        <v>3</v>
      </c>
      <c r="J37" s="9">
        <f t="shared" si="19"/>
        <v>0.42857142857142855</v>
      </c>
      <c r="K37" s="6">
        <v>0</v>
      </c>
      <c r="L37" s="9">
        <f t="shared" si="20"/>
        <v>0</v>
      </c>
      <c r="M37" s="10">
        <f t="shared" si="21"/>
        <v>3.7142857142857144</v>
      </c>
      <c r="N37" s="10">
        <v>29</v>
      </c>
      <c r="O37" s="11">
        <f t="shared" si="22"/>
        <v>1</v>
      </c>
      <c r="P37" s="11">
        <f t="shared" si="23"/>
        <v>0.5714285714285714</v>
      </c>
    </row>
    <row r="38" spans="1:17" ht="18.75" x14ac:dyDescent="0.3">
      <c r="A38" s="4" t="s">
        <v>16</v>
      </c>
      <c r="B38" s="27">
        <v>51</v>
      </c>
      <c r="C38" s="6">
        <f t="shared" si="24"/>
        <v>6</v>
      </c>
      <c r="D38" s="24">
        <f t="shared" si="16"/>
        <v>0.11764705882352941</v>
      </c>
      <c r="E38" s="23">
        <v>0</v>
      </c>
      <c r="F38" s="8">
        <f t="shared" si="17"/>
        <v>0</v>
      </c>
      <c r="G38" s="23">
        <v>2</v>
      </c>
      <c r="H38" s="9">
        <f t="shared" si="18"/>
        <v>0.33333333333333331</v>
      </c>
      <c r="I38" s="23">
        <v>4</v>
      </c>
      <c r="J38" s="9">
        <f t="shared" si="19"/>
        <v>0.66666666666666663</v>
      </c>
      <c r="K38" s="23">
        <v>0</v>
      </c>
      <c r="L38" s="9">
        <f t="shared" si="20"/>
        <v>0</v>
      </c>
      <c r="M38" s="10">
        <f t="shared" si="21"/>
        <v>3.3333333333333335</v>
      </c>
      <c r="N38" s="25">
        <v>21</v>
      </c>
      <c r="O38" s="11">
        <f t="shared" si="22"/>
        <v>1</v>
      </c>
      <c r="P38" s="11">
        <f t="shared" si="23"/>
        <v>0.33333333333333331</v>
      </c>
    </row>
    <row r="39" spans="1:17" ht="18.75" x14ac:dyDescent="0.3">
      <c r="A39" s="4" t="s">
        <v>17</v>
      </c>
      <c r="B39" s="26">
        <v>78</v>
      </c>
      <c r="C39" s="6">
        <f t="shared" si="24"/>
        <v>25</v>
      </c>
      <c r="D39" s="24">
        <f t="shared" si="16"/>
        <v>0.32051282051282054</v>
      </c>
      <c r="E39" s="23">
        <v>1</v>
      </c>
      <c r="F39" s="8">
        <f t="shared" si="17"/>
        <v>0.04</v>
      </c>
      <c r="G39" s="23">
        <v>12</v>
      </c>
      <c r="H39" s="9">
        <f t="shared" si="18"/>
        <v>0.48</v>
      </c>
      <c r="I39" s="23">
        <v>12</v>
      </c>
      <c r="J39" s="9">
        <f t="shared" si="19"/>
        <v>0.48</v>
      </c>
      <c r="K39" s="23">
        <v>0</v>
      </c>
      <c r="L39" s="9">
        <f t="shared" si="20"/>
        <v>0</v>
      </c>
      <c r="M39" s="10">
        <f t="shared" si="21"/>
        <v>3.56</v>
      </c>
      <c r="N39" s="25">
        <v>27</v>
      </c>
      <c r="O39" s="11">
        <f t="shared" si="22"/>
        <v>1</v>
      </c>
      <c r="P39" s="11">
        <f t="shared" si="23"/>
        <v>0.52</v>
      </c>
    </row>
    <row r="40" spans="1:17" ht="18.75" x14ac:dyDescent="0.3">
      <c r="A40" s="4" t="s">
        <v>12</v>
      </c>
      <c r="B40" s="26">
        <v>63</v>
      </c>
      <c r="C40" s="6">
        <f t="shared" si="24"/>
        <v>14</v>
      </c>
      <c r="D40" s="24">
        <f t="shared" si="16"/>
        <v>0.22222222222222221</v>
      </c>
      <c r="E40" s="23">
        <v>0</v>
      </c>
      <c r="F40" s="8">
        <f t="shared" si="17"/>
        <v>0</v>
      </c>
      <c r="G40" s="23">
        <v>3</v>
      </c>
      <c r="H40" s="9">
        <f t="shared" si="18"/>
        <v>0.21428571428571427</v>
      </c>
      <c r="I40" s="23">
        <v>10</v>
      </c>
      <c r="J40" s="9">
        <f t="shared" si="19"/>
        <v>0.7142857142857143</v>
      </c>
      <c r="K40" s="23">
        <v>1</v>
      </c>
      <c r="L40" s="9">
        <f t="shared" si="20"/>
        <v>7.1428571428571425E-2</v>
      </c>
      <c r="M40" s="10">
        <f t="shared" si="21"/>
        <v>3.1428571428571428</v>
      </c>
      <c r="N40" s="25">
        <v>20</v>
      </c>
      <c r="O40" s="11">
        <f t="shared" si="22"/>
        <v>0.9285714285714286</v>
      </c>
      <c r="P40" s="11">
        <f t="shared" si="23"/>
        <v>0.21428571428571427</v>
      </c>
      <c r="Q40" t="s">
        <v>74</v>
      </c>
    </row>
    <row r="41" spans="1:17" ht="18.75" x14ac:dyDescent="0.3">
      <c r="A41" s="4" t="s">
        <v>18</v>
      </c>
      <c r="B41" s="26">
        <v>9</v>
      </c>
      <c r="C41" s="6">
        <f t="shared" si="24"/>
        <v>8</v>
      </c>
      <c r="D41" s="24">
        <f t="shared" si="16"/>
        <v>0.88888888888888884</v>
      </c>
      <c r="E41" s="23">
        <v>0</v>
      </c>
      <c r="F41" s="8">
        <f t="shared" si="17"/>
        <v>0</v>
      </c>
      <c r="G41" s="23">
        <v>2</v>
      </c>
      <c r="H41" s="9">
        <f t="shared" si="18"/>
        <v>0.25</v>
      </c>
      <c r="I41" s="23">
        <v>6</v>
      </c>
      <c r="J41" s="9">
        <f t="shared" si="19"/>
        <v>0.75</v>
      </c>
      <c r="K41" s="23">
        <v>0</v>
      </c>
      <c r="L41" s="9">
        <f t="shared" si="20"/>
        <v>0</v>
      </c>
      <c r="M41" s="10">
        <f t="shared" si="21"/>
        <v>3.25</v>
      </c>
      <c r="N41" s="25">
        <v>21</v>
      </c>
      <c r="O41" s="11">
        <f t="shared" si="22"/>
        <v>1</v>
      </c>
      <c r="P41" s="11">
        <f t="shared" si="23"/>
        <v>0.25</v>
      </c>
    </row>
    <row r="42" spans="1:17" ht="18.75" x14ac:dyDescent="0.3">
      <c r="A42" s="4" t="s">
        <v>19</v>
      </c>
      <c r="B42" s="26">
        <v>34</v>
      </c>
      <c r="C42" s="6">
        <f t="shared" si="24"/>
        <v>8</v>
      </c>
      <c r="D42" s="24">
        <f t="shared" si="16"/>
        <v>0.23529411764705882</v>
      </c>
      <c r="E42" s="26">
        <v>1</v>
      </c>
      <c r="F42" s="8">
        <f t="shared" si="17"/>
        <v>0.125</v>
      </c>
      <c r="G42" s="26">
        <v>0</v>
      </c>
      <c r="H42" s="9">
        <f t="shared" si="18"/>
        <v>0</v>
      </c>
      <c r="I42" s="26">
        <v>7</v>
      </c>
      <c r="J42" s="9">
        <f t="shared" si="19"/>
        <v>0.875</v>
      </c>
      <c r="K42" s="26">
        <v>0</v>
      </c>
      <c r="L42" s="9">
        <f t="shared" si="20"/>
        <v>0</v>
      </c>
      <c r="M42" s="10">
        <f t="shared" si="21"/>
        <v>3.25</v>
      </c>
      <c r="N42" s="25">
        <v>24</v>
      </c>
      <c r="O42" s="11">
        <f t="shared" si="22"/>
        <v>1</v>
      </c>
      <c r="P42" s="11">
        <f t="shared" si="23"/>
        <v>0.125</v>
      </c>
    </row>
    <row r="43" spans="1:17" ht="18.75" x14ac:dyDescent="0.3">
      <c r="A43" s="13" t="s">
        <v>14</v>
      </c>
      <c r="B43" s="13">
        <f>SUM(B36:B42)</f>
        <v>344</v>
      </c>
      <c r="C43" s="14">
        <f>SUM(C36:C42)</f>
        <v>77</v>
      </c>
      <c r="D43" s="15">
        <f>C43/B43</f>
        <v>0.22383720930232559</v>
      </c>
      <c r="E43" s="14">
        <f>SUM(E36:E42)</f>
        <v>3</v>
      </c>
      <c r="F43" s="16">
        <f>E43/C43</f>
        <v>3.896103896103896E-2</v>
      </c>
      <c r="G43" s="14">
        <f>SUM(G36:G42)</f>
        <v>25</v>
      </c>
      <c r="H43" s="16">
        <f t="shared" si="18"/>
        <v>0.32467532467532467</v>
      </c>
      <c r="I43" s="14">
        <f>SUM(I36:I42)</f>
        <v>48</v>
      </c>
      <c r="J43" s="16">
        <f t="shared" si="19"/>
        <v>0.62337662337662336</v>
      </c>
      <c r="K43" s="14">
        <f>SUM(K36:K42)</f>
        <v>1</v>
      </c>
      <c r="L43" s="16">
        <f t="shared" si="20"/>
        <v>1.2987012987012988E-2</v>
      </c>
      <c r="M43" s="17">
        <f t="shared" si="21"/>
        <v>3.3896103896103895</v>
      </c>
      <c r="N43" s="17">
        <v>24.3</v>
      </c>
      <c r="O43" s="15">
        <f t="shared" si="22"/>
        <v>0.98701298701298701</v>
      </c>
      <c r="P43" s="15">
        <f t="shared" si="23"/>
        <v>0.36363636363636365</v>
      </c>
    </row>
    <row r="44" spans="1:17" ht="18.75" x14ac:dyDescent="0.3">
      <c r="A44" s="18" t="s">
        <v>15</v>
      </c>
      <c r="B44" s="18">
        <v>9102</v>
      </c>
      <c r="C44" s="19">
        <f>E44+G44+I44+K44</f>
        <v>8979</v>
      </c>
      <c r="D44" s="20">
        <f>C44/B44</f>
        <v>0.98648648648648651</v>
      </c>
      <c r="E44" s="19">
        <v>133</v>
      </c>
      <c r="F44" s="21">
        <f>E44/C44</f>
        <v>1.4812339904220959E-2</v>
      </c>
      <c r="G44" s="19">
        <v>2457</v>
      </c>
      <c r="H44" s="21">
        <f t="shared" si="18"/>
        <v>0.27363848980955563</v>
      </c>
      <c r="I44" s="19">
        <v>5554</v>
      </c>
      <c r="J44" s="21">
        <f t="shared" si="19"/>
        <v>0.61855440472212941</v>
      </c>
      <c r="K44" s="19">
        <v>835</v>
      </c>
      <c r="L44" s="21">
        <f t="shared" si="20"/>
        <v>9.2994765564094001E-2</v>
      </c>
      <c r="M44" s="22">
        <f t="shared" si="21"/>
        <v>3.2102684040539033</v>
      </c>
      <c r="N44" s="22">
        <v>21.1</v>
      </c>
      <c r="O44" s="20">
        <f t="shared" si="22"/>
        <v>0.90700523443590597</v>
      </c>
      <c r="P44" s="20">
        <f t="shared" si="23"/>
        <v>0.28845082971377661</v>
      </c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A16:C16"/>
    <mergeCell ref="A18:A19"/>
    <mergeCell ref="B18:B19"/>
    <mergeCell ref="C18:D18"/>
    <mergeCell ref="E18:F18"/>
    <mergeCell ref="O18:O19"/>
    <mergeCell ref="P18:P19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8:H18"/>
    <mergeCell ref="I18:J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72"/>
  <sheetViews>
    <sheetView topLeftCell="A55" workbookViewId="0">
      <selection activeCell="Q70" sqref="Q70"/>
    </sheetView>
  </sheetViews>
  <sheetFormatPr defaultRowHeight="15" x14ac:dyDescent="0.25"/>
  <cols>
    <col min="1" max="1" width="12.5703125" customWidth="1"/>
    <col min="4" max="4" width="11.7109375" customWidth="1"/>
  </cols>
  <sheetData>
    <row r="1" spans="1:27" ht="18.75" x14ac:dyDescent="0.3">
      <c r="A1" s="53" t="s">
        <v>58</v>
      </c>
      <c r="B1" s="53"/>
      <c r="C1" s="53"/>
      <c r="D1" s="1">
        <v>43251</v>
      </c>
    </row>
    <row r="3" spans="1:27" ht="18.75" customHeight="1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2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27" ht="18.75" x14ac:dyDescent="0.3">
      <c r="A5" s="4" t="s">
        <v>10</v>
      </c>
      <c r="B5" s="5">
        <v>47</v>
      </c>
      <c r="C5" s="6">
        <f>E5+G5+I5+K5</f>
        <v>17</v>
      </c>
      <c r="D5" s="7">
        <f t="shared" ref="D5:D11" si="0">C5/B5</f>
        <v>0.36170212765957449</v>
      </c>
      <c r="E5" s="6">
        <v>0</v>
      </c>
      <c r="F5" s="8">
        <f t="shared" ref="F5:F11" si="1">E5/$C5</f>
        <v>0</v>
      </c>
      <c r="G5" s="6">
        <v>8</v>
      </c>
      <c r="H5" s="9">
        <f t="shared" ref="H5:H13" si="2">G5/$C5</f>
        <v>0.47058823529411764</v>
      </c>
      <c r="I5" s="6">
        <v>8</v>
      </c>
      <c r="J5" s="9">
        <f t="shared" ref="J5:J13" si="3">I5/$C5</f>
        <v>0.47058823529411764</v>
      </c>
      <c r="K5" s="6">
        <v>1</v>
      </c>
      <c r="L5" s="9">
        <f t="shared" ref="L5:L13" si="4">K5/$C5</f>
        <v>5.8823529411764705E-2</v>
      </c>
      <c r="M5" s="10">
        <f t="shared" ref="M5:M13" si="5" xml:space="preserve"> (E5*5+G5*4+I5*3+K5*2)/C5</f>
        <v>3.4117647058823528</v>
      </c>
      <c r="N5" s="10">
        <v>23</v>
      </c>
      <c r="O5" s="11">
        <f t="shared" ref="O5:O13" si="6">(C5-K5)/C5</f>
        <v>0.94117647058823528</v>
      </c>
      <c r="P5" s="11">
        <f t="shared" ref="P5:P13" si="7">(E5+G5)/C5</f>
        <v>0.47058823529411764</v>
      </c>
      <c r="Q5" s="34" t="s">
        <v>34</v>
      </c>
    </row>
    <row r="6" spans="1:27" ht="18.75" x14ac:dyDescent="0.3">
      <c r="A6" s="4" t="s">
        <v>11</v>
      </c>
      <c r="B6" s="4">
        <v>62</v>
      </c>
      <c r="C6" s="6">
        <f t="shared" ref="C6:C11" si="8">E6+G6+I6+K6</f>
        <v>16</v>
      </c>
      <c r="D6" s="7">
        <f t="shared" si="0"/>
        <v>0.25806451612903225</v>
      </c>
      <c r="E6" s="6">
        <v>0</v>
      </c>
      <c r="F6" s="8">
        <f t="shared" si="1"/>
        <v>0</v>
      </c>
      <c r="G6" s="6">
        <v>5</v>
      </c>
      <c r="H6" s="9">
        <f t="shared" si="2"/>
        <v>0.3125</v>
      </c>
      <c r="I6" s="6">
        <v>11</v>
      </c>
      <c r="J6" s="9">
        <f t="shared" si="3"/>
        <v>0.6875</v>
      </c>
      <c r="K6" s="6">
        <v>0</v>
      </c>
      <c r="L6" s="9">
        <f t="shared" si="4"/>
        <v>0</v>
      </c>
      <c r="M6" s="10">
        <f t="shared" si="5"/>
        <v>3.3125</v>
      </c>
      <c r="N6" s="10">
        <v>22</v>
      </c>
      <c r="O6" s="11">
        <f t="shared" si="6"/>
        <v>1</v>
      </c>
      <c r="P6" s="11">
        <f t="shared" si="7"/>
        <v>0.3125</v>
      </c>
    </row>
    <row r="7" spans="1:27" ht="18.75" x14ac:dyDescent="0.3">
      <c r="A7" s="4" t="s">
        <v>16</v>
      </c>
      <c r="B7" s="27">
        <v>51</v>
      </c>
      <c r="C7" s="6">
        <f t="shared" si="8"/>
        <v>37</v>
      </c>
      <c r="D7" s="24">
        <f t="shared" si="0"/>
        <v>0.72549019607843135</v>
      </c>
      <c r="E7" s="23">
        <v>0</v>
      </c>
      <c r="F7" s="8">
        <f t="shared" si="1"/>
        <v>0</v>
      </c>
      <c r="G7" s="23">
        <v>7</v>
      </c>
      <c r="H7" s="9">
        <f t="shared" si="2"/>
        <v>0.1891891891891892</v>
      </c>
      <c r="I7" s="23">
        <v>21</v>
      </c>
      <c r="J7" s="9">
        <f t="shared" si="3"/>
        <v>0.56756756756756754</v>
      </c>
      <c r="K7" s="23">
        <v>9</v>
      </c>
      <c r="L7" s="9">
        <f t="shared" si="4"/>
        <v>0.24324324324324326</v>
      </c>
      <c r="M7" s="10">
        <f t="shared" si="5"/>
        <v>2.9459459459459461</v>
      </c>
      <c r="N7" s="25">
        <v>19</v>
      </c>
      <c r="O7" s="11">
        <f t="shared" si="6"/>
        <v>0.7567567567567568</v>
      </c>
      <c r="P7" s="11">
        <f t="shared" si="7"/>
        <v>0.1891891891891892</v>
      </c>
      <c r="Q7" s="60" t="s">
        <v>30</v>
      </c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 ht="18.75" x14ac:dyDescent="0.3">
      <c r="A8" s="4" t="s">
        <v>17</v>
      </c>
      <c r="B8" s="26">
        <v>78</v>
      </c>
      <c r="C8" s="6">
        <f t="shared" si="8"/>
        <v>26</v>
      </c>
      <c r="D8" s="24">
        <f t="shared" si="0"/>
        <v>0.33333333333333331</v>
      </c>
      <c r="E8" s="23">
        <v>0</v>
      </c>
      <c r="F8" s="8">
        <f t="shared" si="1"/>
        <v>0</v>
      </c>
      <c r="G8" s="23">
        <v>12</v>
      </c>
      <c r="H8" s="9">
        <f t="shared" si="2"/>
        <v>0.46153846153846156</v>
      </c>
      <c r="I8" s="23">
        <v>10</v>
      </c>
      <c r="J8" s="9">
        <f t="shared" si="3"/>
        <v>0.38461538461538464</v>
      </c>
      <c r="K8" s="23">
        <v>4</v>
      </c>
      <c r="L8" s="9">
        <f t="shared" si="4"/>
        <v>0.15384615384615385</v>
      </c>
      <c r="M8" s="10">
        <f t="shared" si="5"/>
        <v>3.3076923076923075</v>
      </c>
      <c r="N8" s="25">
        <v>21</v>
      </c>
      <c r="O8" s="11">
        <f t="shared" si="6"/>
        <v>0.84615384615384615</v>
      </c>
      <c r="P8" s="11">
        <f t="shared" si="7"/>
        <v>0.46153846153846156</v>
      </c>
      <c r="Q8" s="34" t="s">
        <v>31</v>
      </c>
      <c r="R8" s="34"/>
      <c r="S8" s="34"/>
      <c r="T8" s="34"/>
      <c r="U8" s="34"/>
    </row>
    <row r="9" spans="1:27" ht="18.75" x14ac:dyDescent="0.3">
      <c r="A9" s="4" t="s">
        <v>12</v>
      </c>
      <c r="B9" s="26">
        <v>63</v>
      </c>
      <c r="C9" s="6">
        <f t="shared" si="8"/>
        <v>15</v>
      </c>
      <c r="D9" s="24">
        <f t="shared" si="0"/>
        <v>0.23809523809523808</v>
      </c>
      <c r="E9" s="23">
        <v>0</v>
      </c>
      <c r="F9" s="8">
        <f t="shared" si="1"/>
        <v>0</v>
      </c>
      <c r="G9" s="23">
        <v>4</v>
      </c>
      <c r="H9" s="9">
        <f t="shared" si="2"/>
        <v>0.26666666666666666</v>
      </c>
      <c r="I9" s="23">
        <v>8</v>
      </c>
      <c r="J9" s="9">
        <f t="shared" si="3"/>
        <v>0.53333333333333333</v>
      </c>
      <c r="K9" s="23">
        <v>3</v>
      </c>
      <c r="L9" s="9">
        <f t="shared" si="4"/>
        <v>0.2</v>
      </c>
      <c r="M9" s="10">
        <f t="shared" si="5"/>
        <v>3.0666666666666669</v>
      </c>
      <c r="N9" s="25">
        <v>20</v>
      </c>
      <c r="O9" s="11">
        <f t="shared" si="6"/>
        <v>0.8</v>
      </c>
      <c r="P9" s="11">
        <f t="shared" si="7"/>
        <v>0.26666666666666666</v>
      </c>
      <c r="Q9" s="34" t="s">
        <v>32</v>
      </c>
    </row>
    <row r="10" spans="1:27" ht="18.75" x14ac:dyDescent="0.3">
      <c r="A10" s="4" t="s">
        <v>18</v>
      </c>
      <c r="B10" s="26">
        <v>9</v>
      </c>
      <c r="C10" s="6">
        <f t="shared" si="8"/>
        <v>1</v>
      </c>
      <c r="D10" s="24">
        <f t="shared" si="0"/>
        <v>0.1111111111111111</v>
      </c>
      <c r="E10" s="23">
        <v>0</v>
      </c>
      <c r="F10" s="8">
        <f t="shared" si="1"/>
        <v>0</v>
      </c>
      <c r="G10" s="23">
        <v>1</v>
      </c>
      <c r="H10" s="9">
        <f t="shared" si="2"/>
        <v>1</v>
      </c>
      <c r="I10" s="23">
        <v>0</v>
      </c>
      <c r="J10" s="9">
        <f t="shared" si="3"/>
        <v>0</v>
      </c>
      <c r="K10" s="23">
        <v>0</v>
      </c>
      <c r="L10" s="9">
        <f t="shared" si="4"/>
        <v>0</v>
      </c>
      <c r="M10" s="10">
        <f t="shared" si="5"/>
        <v>4</v>
      </c>
      <c r="N10" s="25">
        <v>25</v>
      </c>
      <c r="O10" s="11">
        <f t="shared" si="6"/>
        <v>1</v>
      </c>
      <c r="P10" s="11">
        <f t="shared" si="7"/>
        <v>1</v>
      </c>
    </row>
    <row r="11" spans="1:27" ht="18.75" x14ac:dyDescent="0.3">
      <c r="A11" s="4" t="s">
        <v>19</v>
      </c>
      <c r="B11" s="26">
        <v>34</v>
      </c>
      <c r="C11" s="6">
        <f t="shared" si="8"/>
        <v>9</v>
      </c>
      <c r="D11" s="24">
        <f t="shared" si="0"/>
        <v>0.26470588235294118</v>
      </c>
      <c r="E11" s="26">
        <v>0</v>
      </c>
      <c r="F11" s="8">
        <f t="shared" si="1"/>
        <v>0</v>
      </c>
      <c r="G11" s="26">
        <v>0</v>
      </c>
      <c r="H11" s="9">
        <f t="shared" si="2"/>
        <v>0</v>
      </c>
      <c r="I11" s="26">
        <v>4</v>
      </c>
      <c r="J11" s="9">
        <f t="shared" si="3"/>
        <v>0.44444444444444442</v>
      </c>
      <c r="K11" s="26">
        <v>5</v>
      </c>
      <c r="L11" s="9">
        <f t="shared" si="4"/>
        <v>0.55555555555555558</v>
      </c>
      <c r="M11" s="10">
        <f t="shared" si="5"/>
        <v>2.4444444444444446</v>
      </c>
      <c r="N11" s="25">
        <v>15</v>
      </c>
      <c r="O11" s="11">
        <f t="shared" si="6"/>
        <v>0.44444444444444442</v>
      </c>
      <c r="P11" s="11">
        <f t="shared" si="7"/>
        <v>0</v>
      </c>
      <c r="Q11" s="34" t="s">
        <v>33</v>
      </c>
    </row>
    <row r="12" spans="1:27" ht="18.75" x14ac:dyDescent="0.3">
      <c r="A12" s="13" t="s">
        <v>14</v>
      </c>
      <c r="B12" s="13">
        <f>SUM(B5:B11)</f>
        <v>344</v>
      </c>
      <c r="C12" s="14">
        <f>SUM(C5:C11)</f>
        <v>121</v>
      </c>
      <c r="D12" s="15">
        <f>C12/B12</f>
        <v>0.35174418604651164</v>
      </c>
      <c r="E12" s="14">
        <f>SUM(E5:E11)</f>
        <v>0</v>
      </c>
      <c r="F12" s="16">
        <f>E12/C12</f>
        <v>0</v>
      </c>
      <c r="G12" s="14">
        <f>SUM(G5:G11)</f>
        <v>37</v>
      </c>
      <c r="H12" s="16">
        <f t="shared" si="2"/>
        <v>0.30578512396694213</v>
      </c>
      <c r="I12" s="14">
        <f>SUM(I5:I11)</f>
        <v>62</v>
      </c>
      <c r="J12" s="16">
        <f t="shared" si="3"/>
        <v>0.51239669421487599</v>
      </c>
      <c r="K12" s="14">
        <f>SUM(K5:K11)</f>
        <v>22</v>
      </c>
      <c r="L12" s="16">
        <f t="shared" si="4"/>
        <v>0.18181818181818182</v>
      </c>
      <c r="M12" s="17">
        <f t="shared" si="5"/>
        <v>3.1239669421487601</v>
      </c>
      <c r="N12" s="17">
        <f>AVERAGE(N5:N11)</f>
        <v>20.714285714285715</v>
      </c>
      <c r="O12" s="15">
        <f t="shared" si="6"/>
        <v>0.81818181818181823</v>
      </c>
      <c r="P12" s="15">
        <f t="shared" si="7"/>
        <v>0.30578512396694213</v>
      </c>
    </row>
    <row r="13" spans="1:27" ht="18.75" x14ac:dyDescent="0.3">
      <c r="A13" s="18" t="s">
        <v>15</v>
      </c>
      <c r="B13" s="18">
        <v>6870</v>
      </c>
      <c r="C13" s="19">
        <v>6805</v>
      </c>
      <c r="D13" s="20">
        <f>C13/B13</f>
        <v>0.99053857350800578</v>
      </c>
      <c r="E13" s="19">
        <v>200</v>
      </c>
      <c r="F13" s="21">
        <f>E13/C13</f>
        <v>2.9390154298310066E-2</v>
      </c>
      <c r="G13" s="19">
        <v>2246</v>
      </c>
      <c r="H13" s="21">
        <f t="shared" si="2"/>
        <v>0.33005143277002202</v>
      </c>
      <c r="I13" s="19">
        <v>3335</v>
      </c>
      <c r="J13" s="21">
        <f t="shared" si="3"/>
        <v>0.49008082292432037</v>
      </c>
      <c r="K13" s="19">
        <v>1024</v>
      </c>
      <c r="L13" s="21">
        <f t="shared" si="4"/>
        <v>0.15047759000734753</v>
      </c>
      <c r="M13" s="22">
        <f t="shared" si="5"/>
        <v>3.2383541513592946</v>
      </c>
      <c r="N13" s="22">
        <v>21.8</v>
      </c>
      <c r="O13" s="20">
        <f t="shared" si="6"/>
        <v>0.84952240999265249</v>
      </c>
      <c r="P13" s="20">
        <f t="shared" si="7"/>
        <v>0.35944158706833212</v>
      </c>
    </row>
    <row r="16" spans="1:27" ht="18.75" x14ac:dyDescent="0.3">
      <c r="A16" s="53" t="s">
        <v>58</v>
      </c>
      <c r="B16" s="53"/>
      <c r="C16" s="53"/>
      <c r="D16" s="1">
        <v>43260</v>
      </c>
    </row>
    <row r="18" spans="1:17" ht="18.75" x14ac:dyDescent="0.25">
      <c r="A18" s="54" t="s">
        <v>1</v>
      </c>
      <c r="B18" s="55" t="s">
        <v>2</v>
      </c>
      <c r="C18" s="57" t="s">
        <v>3</v>
      </c>
      <c r="D18" s="57"/>
      <c r="E18" s="58">
        <v>5</v>
      </c>
      <c r="F18" s="59"/>
      <c r="G18" s="58">
        <v>4</v>
      </c>
      <c r="H18" s="59"/>
      <c r="I18" s="58">
        <v>3</v>
      </c>
      <c r="J18" s="59"/>
      <c r="K18" s="58">
        <v>2</v>
      </c>
      <c r="L18" s="59"/>
      <c r="M18" s="51" t="s">
        <v>4</v>
      </c>
      <c r="N18" s="51" t="s">
        <v>5</v>
      </c>
      <c r="O18" s="51" t="s">
        <v>6</v>
      </c>
      <c r="P18" s="51" t="s">
        <v>7</v>
      </c>
    </row>
    <row r="19" spans="1:17" ht="37.5" x14ac:dyDescent="0.25">
      <c r="A19" s="54"/>
      <c r="B19" s="56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2"/>
      <c r="N19" s="52"/>
      <c r="O19" s="52"/>
      <c r="P19" s="52"/>
    </row>
    <row r="20" spans="1:17" ht="18.75" x14ac:dyDescent="0.3">
      <c r="A20" s="4" t="s">
        <v>10</v>
      </c>
      <c r="B20" s="5">
        <v>47</v>
      </c>
      <c r="C20" s="12">
        <f>E20+G20+I20+K20</f>
        <v>10</v>
      </c>
      <c r="D20" s="7">
        <f t="shared" ref="D20:D26" si="9">C20/B20</f>
        <v>0.21276595744680851</v>
      </c>
      <c r="E20" s="6">
        <v>0</v>
      </c>
      <c r="F20" s="8">
        <f t="shared" ref="F20:F26" si="10">E20/$C20</f>
        <v>0</v>
      </c>
      <c r="G20" s="6">
        <v>2</v>
      </c>
      <c r="H20" s="9">
        <f t="shared" ref="H20:H28" si="11">G20/$C20</f>
        <v>0.2</v>
      </c>
      <c r="I20" s="6">
        <v>7</v>
      </c>
      <c r="J20" s="9">
        <f t="shared" ref="J20:J28" si="12">I20/$C20</f>
        <v>0.7</v>
      </c>
      <c r="K20" s="6">
        <v>1</v>
      </c>
      <c r="L20" s="9">
        <f t="shared" ref="L20:L28" si="13">K20/$C20</f>
        <v>0.1</v>
      </c>
      <c r="M20" s="10">
        <f t="shared" ref="M20:M28" si="14" xml:space="preserve"> (E20*5+G20*4+I20*3+K20*2)/C20</f>
        <v>3.1</v>
      </c>
      <c r="N20" s="10">
        <v>20</v>
      </c>
      <c r="O20" s="11">
        <f t="shared" ref="O20:O28" si="15">(C20-K20)/C20</f>
        <v>0.9</v>
      </c>
      <c r="P20" s="11">
        <f t="shared" ref="P20:P28" si="16">(E20+G20)/C20</f>
        <v>0.2</v>
      </c>
      <c r="Q20" s="42" t="s">
        <v>63</v>
      </c>
    </row>
    <row r="21" spans="1:17" ht="18.75" x14ac:dyDescent="0.3">
      <c r="A21" s="4" t="s">
        <v>11</v>
      </c>
      <c r="B21" s="4">
        <v>62</v>
      </c>
      <c r="C21" s="12">
        <f t="shared" ref="C21:C26" si="17">E21+G21+I21+K21</f>
        <v>19</v>
      </c>
      <c r="D21" s="7">
        <f t="shared" si="9"/>
        <v>0.30645161290322581</v>
      </c>
      <c r="E21" s="6">
        <v>0</v>
      </c>
      <c r="F21" s="8">
        <f t="shared" si="10"/>
        <v>0</v>
      </c>
      <c r="G21" s="6">
        <v>4</v>
      </c>
      <c r="H21" s="9">
        <f t="shared" si="11"/>
        <v>0.21052631578947367</v>
      </c>
      <c r="I21" s="6">
        <v>12</v>
      </c>
      <c r="J21" s="9">
        <f t="shared" si="12"/>
        <v>0.63157894736842102</v>
      </c>
      <c r="K21" s="6">
        <v>3</v>
      </c>
      <c r="L21" s="9">
        <f t="shared" si="13"/>
        <v>0.15789473684210525</v>
      </c>
      <c r="M21" s="10">
        <f t="shared" si="14"/>
        <v>3.0526315789473686</v>
      </c>
      <c r="N21" s="10">
        <v>20</v>
      </c>
      <c r="O21" s="11">
        <f t="shared" si="15"/>
        <v>0.84210526315789469</v>
      </c>
      <c r="P21" s="11">
        <f t="shared" si="16"/>
        <v>0.21052631578947367</v>
      </c>
      <c r="Q21" s="34" t="s">
        <v>57</v>
      </c>
    </row>
    <row r="22" spans="1:17" ht="18.75" x14ac:dyDescent="0.3">
      <c r="A22" s="4" t="s">
        <v>16</v>
      </c>
      <c r="B22" s="27">
        <v>51</v>
      </c>
      <c r="C22" s="12">
        <f t="shared" si="17"/>
        <v>3</v>
      </c>
      <c r="D22" s="24">
        <f t="shared" si="9"/>
        <v>5.8823529411764705E-2</v>
      </c>
      <c r="E22" s="23">
        <v>0</v>
      </c>
      <c r="F22" s="8">
        <f t="shared" si="10"/>
        <v>0</v>
      </c>
      <c r="G22" s="23">
        <v>1</v>
      </c>
      <c r="H22" s="9">
        <f t="shared" si="11"/>
        <v>0.33333333333333331</v>
      </c>
      <c r="I22" s="23">
        <v>2</v>
      </c>
      <c r="J22" s="9">
        <f t="shared" si="12"/>
        <v>0.66666666666666663</v>
      </c>
      <c r="K22" s="23">
        <v>0</v>
      </c>
      <c r="L22" s="9">
        <f t="shared" si="13"/>
        <v>0</v>
      </c>
      <c r="M22" s="10">
        <f t="shared" si="14"/>
        <v>3.3333333333333335</v>
      </c>
      <c r="N22" s="25">
        <v>25</v>
      </c>
      <c r="O22" s="11">
        <f t="shared" si="15"/>
        <v>1</v>
      </c>
      <c r="P22" s="11">
        <f t="shared" si="16"/>
        <v>0.33333333333333331</v>
      </c>
    </row>
    <row r="23" spans="1:17" ht="18.75" x14ac:dyDescent="0.3">
      <c r="A23" s="4" t="s">
        <v>17</v>
      </c>
      <c r="B23" s="26">
        <v>78</v>
      </c>
      <c r="C23" s="12">
        <f t="shared" si="17"/>
        <v>21</v>
      </c>
      <c r="D23" s="24">
        <f t="shared" si="9"/>
        <v>0.26923076923076922</v>
      </c>
      <c r="E23" s="23">
        <v>0</v>
      </c>
      <c r="F23" s="8">
        <f t="shared" si="10"/>
        <v>0</v>
      </c>
      <c r="G23" s="23">
        <v>7</v>
      </c>
      <c r="H23" s="9">
        <f t="shared" si="11"/>
        <v>0.33333333333333331</v>
      </c>
      <c r="I23" s="23">
        <v>14</v>
      </c>
      <c r="J23" s="9">
        <f t="shared" si="12"/>
        <v>0.66666666666666663</v>
      </c>
      <c r="K23" s="23">
        <v>0</v>
      </c>
      <c r="L23" s="9">
        <f t="shared" si="13"/>
        <v>0</v>
      </c>
      <c r="M23" s="10">
        <f t="shared" si="14"/>
        <v>3.3333333333333335</v>
      </c>
      <c r="N23" s="25">
        <v>23</v>
      </c>
      <c r="O23" s="11">
        <f t="shared" si="15"/>
        <v>1</v>
      </c>
      <c r="P23" s="11">
        <f t="shared" si="16"/>
        <v>0.33333333333333331</v>
      </c>
    </row>
    <row r="24" spans="1:17" ht="18.75" x14ac:dyDescent="0.3">
      <c r="A24" s="4" t="s">
        <v>12</v>
      </c>
      <c r="B24" s="26">
        <v>63</v>
      </c>
      <c r="C24" s="12">
        <f t="shared" si="17"/>
        <v>30</v>
      </c>
      <c r="D24" s="24">
        <f t="shared" si="9"/>
        <v>0.47619047619047616</v>
      </c>
      <c r="E24" s="23">
        <v>0</v>
      </c>
      <c r="F24" s="8">
        <f t="shared" si="10"/>
        <v>0</v>
      </c>
      <c r="G24" s="23">
        <v>5</v>
      </c>
      <c r="H24" s="9">
        <f t="shared" si="11"/>
        <v>0.16666666666666666</v>
      </c>
      <c r="I24" s="23">
        <v>19</v>
      </c>
      <c r="J24" s="9">
        <f t="shared" si="12"/>
        <v>0.6333333333333333</v>
      </c>
      <c r="K24" s="23">
        <v>6</v>
      </c>
      <c r="L24" s="9">
        <f t="shared" si="13"/>
        <v>0.2</v>
      </c>
      <c r="M24" s="10">
        <f t="shared" si="14"/>
        <v>2.9666666666666668</v>
      </c>
      <c r="N24" s="25">
        <v>19</v>
      </c>
      <c r="O24" s="11">
        <f t="shared" si="15"/>
        <v>0.8</v>
      </c>
      <c r="P24" s="11">
        <f t="shared" si="16"/>
        <v>0.16666666666666666</v>
      </c>
      <c r="Q24" s="34" t="s">
        <v>59</v>
      </c>
    </row>
    <row r="25" spans="1:17" ht="18.75" x14ac:dyDescent="0.3">
      <c r="A25" s="4" t="s">
        <v>18</v>
      </c>
      <c r="B25" s="26">
        <v>9</v>
      </c>
      <c r="C25" s="12">
        <f t="shared" si="17"/>
        <v>8</v>
      </c>
      <c r="D25" s="24">
        <f t="shared" si="9"/>
        <v>0.88888888888888884</v>
      </c>
      <c r="E25" s="23">
        <v>0</v>
      </c>
      <c r="F25" s="8">
        <f t="shared" si="10"/>
        <v>0</v>
      </c>
      <c r="G25" s="23">
        <v>1</v>
      </c>
      <c r="H25" s="9">
        <f t="shared" si="11"/>
        <v>0.125</v>
      </c>
      <c r="I25" s="23">
        <v>2</v>
      </c>
      <c r="J25" s="9">
        <f t="shared" si="12"/>
        <v>0.25</v>
      </c>
      <c r="K25" s="23">
        <v>5</v>
      </c>
      <c r="L25" s="9">
        <f t="shared" si="13"/>
        <v>0.625</v>
      </c>
      <c r="M25" s="10">
        <f t="shared" si="14"/>
        <v>2.5</v>
      </c>
      <c r="N25" s="25">
        <v>16</v>
      </c>
      <c r="O25" s="11">
        <f t="shared" si="15"/>
        <v>0.375</v>
      </c>
      <c r="P25" s="11">
        <f t="shared" si="16"/>
        <v>0.125</v>
      </c>
      <c r="Q25" s="34" t="s">
        <v>60</v>
      </c>
    </row>
    <row r="26" spans="1:17" ht="18.75" x14ac:dyDescent="0.3">
      <c r="A26" s="4" t="s">
        <v>19</v>
      </c>
      <c r="B26" s="26">
        <v>34</v>
      </c>
      <c r="C26" s="12">
        <f t="shared" si="17"/>
        <v>8</v>
      </c>
      <c r="D26" s="24">
        <f t="shared" si="9"/>
        <v>0.23529411764705882</v>
      </c>
      <c r="E26" s="26">
        <v>0</v>
      </c>
      <c r="F26" s="8">
        <f t="shared" si="10"/>
        <v>0</v>
      </c>
      <c r="G26" s="26">
        <v>0</v>
      </c>
      <c r="H26" s="9">
        <f t="shared" si="11"/>
        <v>0</v>
      </c>
      <c r="I26" s="26">
        <v>4</v>
      </c>
      <c r="J26" s="9">
        <f t="shared" si="12"/>
        <v>0.5</v>
      </c>
      <c r="K26" s="26">
        <v>4</v>
      </c>
      <c r="L26" s="9">
        <f t="shared" si="13"/>
        <v>0.5</v>
      </c>
      <c r="M26" s="10">
        <f t="shared" si="14"/>
        <v>2.5</v>
      </c>
      <c r="N26" s="25">
        <v>16</v>
      </c>
      <c r="O26" s="11">
        <f t="shared" si="15"/>
        <v>0.5</v>
      </c>
      <c r="P26" s="11">
        <f t="shared" si="16"/>
        <v>0</v>
      </c>
      <c r="Q26" s="34" t="s">
        <v>61</v>
      </c>
    </row>
    <row r="27" spans="1:17" ht="18.75" x14ac:dyDescent="0.3">
      <c r="A27" s="13" t="s">
        <v>14</v>
      </c>
      <c r="B27" s="13">
        <f>SUM(B20:B26)</f>
        <v>344</v>
      </c>
      <c r="C27" s="14">
        <f>SUM(C20:C26)</f>
        <v>99</v>
      </c>
      <c r="D27" s="15">
        <f>C27/B27</f>
        <v>0.28779069767441862</v>
      </c>
      <c r="E27" s="14">
        <f>SUM(E20:E26)</f>
        <v>0</v>
      </c>
      <c r="F27" s="16">
        <f>E27/C27</f>
        <v>0</v>
      </c>
      <c r="G27" s="14">
        <f>SUM(G20:G26)</f>
        <v>20</v>
      </c>
      <c r="H27" s="16">
        <f t="shared" si="11"/>
        <v>0.20202020202020202</v>
      </c>
      <c r="I27" s="14">
        <f>SUM(I20:I26)</f>
        <v>60</v>
      </c>
      <c r="J27" s="16">
        <f t="shared" si="12"/>
        <v>0.60606060606060608</v>
      </c>
      <c r="K27" s="14">
        <f>SUM(K20:K26)</f>
        <v>19</v>
      </c>
      <c r="L27" s="16">
        <f t="shared" si="13"/>
        <v>0.19191919191919191</v>
      </c>
      <c r="M27" s="17">
        <f t="shared" si="14"/>
        <v>3.0101010101010099</v>
      </c>
      <c r="N27" s="17">
        <f>AVERAGE(N20:N26)</f>
        <v>19.857142857142858</v>
      </c>
      <c r="O27" s="15">
        <f t="shared" si="15"/>
        <v>0.80808080808080807</v>
      </c>
      <c r="P27" s="15">
        <f t="shared" si="16"/>
        <v>0.20202020202020202</v>
      </c>
    </row>
    <row r="28" spans="1:17" ht="18.75" x14ac:dyDescent="0.3">
      <c r="A28" s="18" t="s">
        <v>15</v>
      </c>
      <c r="B28" s="18">
        <v>9041</v>
      </c>
      <c r="C28" s="19">
        <v>8929</v>
      </c>
      <c r="D28" s="20">
        <f>C28/B28</f>
        <v>0.98761198982413445</v>
      </c>
      <c r="E28" s="19">
        <v>77</v>
      </c>
      <c r="F28" s="21">
        <f>E28/C28</f>
        <v>8.6235860678687427E-3</v>
      </c>
      <c r="G28" s="19">
        <v>2096</v>
      </c>
      <c r="H28" s="21">
        <f t="shared" si="11"/>
        <v>0.23474073244484264</v>
      </c>
      <c r="I28" s="19">
        <v>4980</v>
      </c>
      <c r="J28" s="21">
        <f t="shared" si="12"/>
        <v>0.55773322880501741</v>
      </c>
      <c r="K28" s="19">
        <v>1776</v>
      </c>
      <c r="L28" s="21">
        <f t="shared" si="13"/>
        <v>0.19890245268227125</v>
      </c>
      <c r="M28" s="22">
        <f t="shared" si="14"/>
        <v>3.0530854518983088</v>
      </c>
      <c r="N28" s="22">
        <v>19.899999999999999</v>
      </c>
      <c r="O28" s="20">
        <f t="shared" si="15"/>
        <v>0.80109754731772875</v>
      </c>
      <c r="P28" s="20">
        <f t="shared" si="16"/>
        <v>0.2433643185127114</v>
      </c>
    </row>
    <row r="30" spans="1:17" ht="18.75" x14ac:dyDescent="0.3">
      <c r="A30" s="53" t="s">
        <v>58</v>
      </c>
      <c r="B30" s="53"/>
      <c r="C30" s="53"/>
      <c r="D30" s="1" t="s">
        <v>65</v>
      </c>
    </row>
    <row r="32" spans="1:17" ht="18.75" x14ac:dyDescent="0.25">
      <c r="A32" s="54" t="s">
        <v>1</v>
      </c>
      <c r="B32" s="55" t="s">
        <v>2</v>
      </c>
      <c r="C32" s="57" t="s">
        <v>3</v>
      </c>
      <c r="D32" s="57"/>
      <c r="E32" s="58">
        <v>5</v>
      </c>
      <c r="F32" s="59"/>
      <c r="G32" s="58">
        <v>4</v>
      </c>
      <c r="H32" s="59"/>
      <c r="I32" s="58">
        <v>3</v>
      </c>
      <c r="J32" s="59"/>
      <c r="K32" s="58">
        <v>2</v>
      </c>
      <c r="L32" s="59"/>
      <c r="M32" s="51" t="s">
        <v>4</v>
      </c>
      <c r="N32" s="51" t="s">
        <v>5</v>
      </c>
      <c r="O32" s="51" t="s">
        <v>6</v>
      </c>
      <c r="P32" s="51" t="s">
        <v>7</v>
      </c>
    </row>
    <row r="33" spans="1:16" ht="37.5" x14ac:dyDescent="0.25">
      <c r="A33" s="54"/>
      <c r="B33" s="56"/>
      <c r="C33" s="2" t="s">
        <v>8</v>
      </c>
      <c r="D33" s="2" t="s">
        <v>9</v>
      </c>
      <c r="E33" s="3" t="s">
        <v>8</v>
      </c>
      <c r="F33" s="3" t="s">
        <v>9</v>
      </c>
      <c r="G33" s="3" t="s">
        <v>8</v>
      </c>
      <c r="H33" s="3" t="s">
        <v>9</v>
      </c>
      <c r="I33" s="3" t="s">
        <v>8</v>
      </c>
      <c r="J33" s="3" t="s">
        <v>9</v>
      </c>
      <c r="K33" s="3" t="s">
        <v>8</v>
      </c>
      <c r="L33" s="3" t="s">
        <v>9</v>
      </c>
      <c r="M33" s="52"/>
      <c r="N33" s="52"/>
      <c r="O33" s="52"/>
      <c r="P33" s="52"/>
    </row>
    <row r="34" spans="1:16" ht="18.75" x14ac:dyDescent="0.3">
      <c r="A34" s="4" t="s">
        <v>10</v>
      </c>
      <c r="B34" s="5">
        <v>47</v>
      </c>
      <c r="C34" s="12">
        <f>E34+G34+I34+K34</f>
        <v>27</v>
      </c>
      <c r="D34" s="7">
        <f t="shared" ref="D34:D40" si="18">C34/B34</f>
        <v>0.57446808510638303</v>
      </c>
      <c r="E34" s="6">
        <v>0</v>
      </c>
      <c r="F34" s="8">
        <f t="shared" ref="F34:F40" si="19">E34/$C34</f>
        <v>0</v>
      </c>
      <c r="G34" s="6">
        <v>10</v>
      </c>
      <c r="H34" s="9">
        <f t="shared" ref="H34:H42" si="20">G34/$C34</f>
        <v>0.37037037037037035</v>
      </c>
      <c r="I34" s="6">
        <v>15</v>
      </c>
      <c r="J34" s="9">
        <f t="shared" ref="J34:J42" si="21">I34/$C34</f>
        <v>0.55555555555555558</v>
      </c>
      <c r="K34" s="6">
        <v>2</v>
      </c>
      <c r="L34" s="9">
        <f t="shared" ref="L34:L42" si="22">K34/$C34</f>
        <v>7.407407407407407E-2</v>
      </c>
      <c r="M34" s="10">
        <f t="shared" ref="M34:M42" si="23" xml:space="preserve"> (E34*5+G34*4+I34*3+K34*2)/C34</f>
        <v>3.2962962962962963</v>
      </c>
      <c r="N34" s="10">
        <v>20</v>
      </c>
      <c r="O34" s="11">
        <f t="shared" ref="O34:O42" si="24">(C34-K34)/C34</f>
        <v>0.92592592592592593</v>
      </c>
      <c r="P34" s="11">
        <f t="shared" ref="P34:P42" si="25">(E34+G34)/C34</f>
        <v>0.37037037037037035</v>
      </c>
    </row>
    <row r="35" spans="1:16" ht="18.75" x14ac:dyDescent="0.3">
      <c r="A35" s="4" t="s">
        <v>11</v>
      </c>
      <c r="B35" s="4">
        <v>62</v>
      </c>
      <c r="C35" s="12">
        <f t="shared" ref="C35:C40" si="26">E35+G35+I35+K35</f>
        <v>35</v>
      </c>
      <c r="D35" s="7">
        <f t="shared" si="18"/>
        <v>0.56451612903225812</v>
      </c>
      <c r="E35" s="6">
        <v>0</v>
      </c>
      <c r="F35" s="8">
        <f t="shared" si="19"/>
        <v>0</v>
      </c>
      <c r="G35" s="6">
        <v>9</v>
      </c>
      <c r="H35" s="9">
        <f t="shared" si="20"/>
        <v>0.25714285714285712</v>
      </c>
      <c r="I35" s="6">
        <v>23</v>
      </c>
      <c r="J35" s="9">
        <f t="shared" si="21"/>
        <v>0.65714285714285714</v>
      </c>
      <c r="K35" s="6">
        <v>3</v>
      </c>
      <c r="L35" s="9">
        <f t="shared" si="22"/>
        <v>8.5714285714285715E-2</v>
      </c>
      <c r="M35" s="10">
        <f t="shared" si="23"/>
        <v>3.1714285714285713</v>
      </c>
      <c r="N35" s="10">
        <v>20</v>
      </c>
      <c r="O35" s="11">
        <f t="shared" si="24"/>
        <v>0.91428571428571426</v>
      </c>
      <c r="P35" s="11">
        <f t="shared" si="25"/>
        <v>0.25714285714285712</v>
      </c>
    </row>
    <row r="36" spans="1:16" ht="18.75" x14ac:dyDescent="0.3">
      <c r="A36" s="4" t="s">
        <v>16</v>
      </c>
      <c r="B36" s="27">
        <v>51</v>
      </c>
      <c r="C36" s="12">
        <f t="shared" si="26"/>
        <v>40</v>
      </c>
      <c r="D36" s="24">
        <f t="shared" si="18"/>
        <v>0.78431372549019607</v>
      </c>
      <c r="E36" s="23">
        <v>0</v>
      </c>
      <c r="F36" s="8">
        <f t="shared" si="19"/>
        <v>0</v>
      </c>
      <c r="G36" s="23">
        <v>8</v>
      </c>
      <c r="H36" s="9">
        <f t="shared" si="20"/>
        <v>0.2</v>
      </c>
      <c r="I36" s="23">
        <v>23</v>
      </c>
      <c r="J36" s="9">
        <f t="shared" si="21"/>
        <v>0.57499999999999996</v>
      </c>
      <c r="K36" s="23">
        <v>9</v>
      </c>
      <c r="L36" s="9">
        <f t="shared" si="22"/>
        <v>0.22500000000000001</v>
      </c>
      <c r="M36" s="10">
        <f t="shared" si="23"/>
        <v>2.9750000000000001</v>
      </c>
      <c r="N36" s="25">
        <v>25</v>
      </c>
      <c r="O36" s="11">
        <f t="shared" si="24"/>
        <v>0.77500000000000002</v>
      </c>
      <c r="P36" s="11">
        <f t="shared" si="25"/>
        <v>0.2</v>
      </c>
    </row>
    <row r="37" spans="1:16" ht="18.75" x14ac:dyDescent="0.3">
      <c r="A37" s="4" t="s">
        <v>17</v>
      </c>
      <c r="B37" s="26">
        <v>78</v>
      </c>
      <c r="C37" s="12">
        <f t="shared" si="26"/>
        <v>47</v>
      </c>
      <c r="D37" s="24">
        <f t="shared" si="18"/>
        <v>0.60256410256410253</v>
      </c>
      <c r="E37" s="23">
        <v>0</v>
      </c>
      <c r="F37" s="8">
        <f t="shared" si="19"/>
        <v>0</v>
      </c>
      <c r="G37" s="23">
        <v>19</v>
      </c>
      <c r="H37" s="9">
        <f t="shared" si="20"/>
        <v>0.40425531914893614</v>
      </c>
      <c r="I37" s="23">
        <v>24</v>
      </c>
      <c r="J37" s="9">
        <f t="shared" si="21"/>
        <v>0.51063829787234039</v>
      </c>
      <c r="K37" s="23">
        <v>4</v>
      </c>
      <c r="L37" s="9">
        <f t="shared" si="22"/>
        <v>8.5106382978723402E-2</v>
      </c>
      <c r="M37" s="10">
        <f t="shared" si="23"/>
        <v>3.3191489361702127</v>
      </c>
      <c r="N37" s="25">
        <v>23</v>
      </c>
      <c r="O37" s="11">
        <f t="shared" si="24"/>
        <v>0.91489361702127658</v>
      </c>
      <c r="P37" s="11">
        <f t="shared" si="25"/>
        <v>0.40425531914893614</v>
      </c>
    </row>
    <row r="38" spans="1:16" ht="18.75" x14ac:dyDescent="0.3">
      <c r="A38" s="4" t="s">
        <v>12</v>
      </c>
      <c r="B38" s="26">
        <v>63</v>
      </c>
      <c r="C38" s="12">
        <f t="shared" si="26"/>
        <v>45</v>
      </c>
      <c r="D38" s="24">
        <f t="shared" si="18"/>
        <v>0.7142857142857143</v>
      </c>
      <c r="E38" s="23">
        <v>0</v>
      </c>
      <c r="F38" s="8">
        <f t="shared" si="19"/>
        <v>0</v>
      </c>
      <c r="G38" s="23">
        <v>9</v>
      </c>
      <c r="H38" s="9">
        <f t="shared" si="20"/>
        <v>0.2</v>
      </c>
      <c r="I38" s="23">
        <v>27</v>
      </c>
      <c r="J38" s="9">
        <f t="shared" si="21"/>
        <v>0.6</v>
      </c>
      <c r="K38" s="23">
        <v>9</v>
      </c>
      <c r="L38" s="9">
        <f t="shared" si="22"/>
        <v>0.2</v>
      </c>
      <c r="M38" s="10">
        <f t="shared" si="23"/>
        <v>3</v>
      </c>
      <c r="N38" s="25">
        <v>19</v>
      </c>
      <c r="O38" s="11">
        <f t="shared" si="24"/>
        <v>0.8</v>
      </c>
      <c r="P38" s="11">
        <f t="shared" si="25"/>
        <v>0.2</v>
      </c>
    </row>
    <row r="39" spans="1:16" ht="18.75" x14ac:dyDescent="0.3">
      <c r="A39" s="4" t="s">
        <v>18</v>
      </c>
      <c r="B39" s="26">
        <v>9</v>
      </c>
      <c r="C39" s="12">
        <f t="shared" si="26"/>
        <v>8</v>
      </c>
      <c r="D39" s="24">
        <f t="shared" si="18"/>
        <v>0.88888888888888884</v>
      </c>
      <c r="E39" s="23">
        <v>0</v>
      </c>
      <c r="F39" s="8">
        <f t="shared" si="19"/>
        <v>0</v>
      </c>
      <c r="G39" s="23">
        <v>1</v>
      </c>
      <c r="H39" s="9">
        <f t="shared" si="20"/>
        <v>0.125</v>
      </c>
      <c r="I39" s="23">
        <v>2</v>
      </c>
      <c r="J39" s="9">
        <f t="shared" si="21"/>
        <v>0.25</v>
      </c>
      <c r="K39" s="23">
        <v>5</v>
      </c>
      <c r="L39" s="9">
        <f t="shared" si="22"/>
        <v>0.625</v>
      </c>
      <c r="M39" s="10">
        <f t="shared" si="23"/>
        <v>2.5</v>
      </c>
      <c r="N39" s="25">
        <v>16</v>
      </c>
      <c r="O39" s="11">
        <f t="shared" si="24"/>
        <v>0.375</v>
      </c>
      <c r="P39" s="11">
        <f t="shared" si="25"/>
        <v>0.125</v>
      </c>
    </row>
    <row r="40" spans="1:16" ht="18.75" x14ac:dyDescent="0.3">
      <c r="A40" s="4" t="s">
        <v>19</v>
      </c>
      <c r="B40" s="26">
        <v>34</v>
      </c>
      <c r="C40" s="12">
        <f t="shared" si="26"/>
        <v>18</v>
      </c>
      <c r="D40" s="24">
        <f t="shared" si="18"/>
        <v>0.52941176470588236</v>
      </c>
      <c r="E40" s="26">
        <v>0</v>
      </c>
      <c r="F40" s="8">
        <f t="shared" si="19"/>
        <v>0</v>
      </c>
      <c r="G40" s="26">
        <v>0</v>
      </c>
      <c r="H40" s="9">
        <f t="shared" si="20"/>
        <v>0</v>
      </c>
      <c r="I40" s="26">
        <v>9</v>
      </c>
      <c r="J40" s="9">
        <f t="shared" si="21"/>
        <v>0.5</v>
      </c>
      <c r="K40" s="26">
        <v>9</v>
      </c>
      <c r="L40" s="9">
        <f t="shared" si="22"/>
        <v>0.5</v>
      </c>
      <c r="M40" s="10">
        <f t="shared" si="23"/>
        <v>2.5</v>
      </c>
      <c r="N40" s="25">
        <v>16</v>
      </c>
      <c r="O40" s="11">
        <f t="shared" si="24"/>
        <v>0.5</v>
      </c>
      <c r="P40" s="11">
        <f t="shared" si="25"/>
        <v>0</v>
      </c>
    </row>
    <row r="41" spans="1:16" ht="18.75" x14ac:dyDescent="0.3">
      <c r="A41" s="13" t="s">
        <v>14</v>
      </c>
      <c r="B41" s="13">
        <f>SUM(B34:B40)</f>
        <v>344</v>
      </c>
      <c r="C41" s="14">
        <f>SUM(C34:C40)</f>
        <v>220</v>
      </c>
      <c r="D41" s="15">
        <f>C41/B41</f>
        <v>0.63953488372093026</v>
      </c>
      <c r="E41" s="14">
        <f>SUM(E34:E40)</f>
        <v>0</v>
      </c>
      <c r="F41" s="16">
        <f>E41/C41</f>
        <v>0</v>
      </c>
      <c r="G41" s="14">
        <f>SUM(G34:G40)</f>
        <v>56</v>
      </c>
      <c r="H41" s="16">
        <f t="shared" si="20"/>
        <v>0.25454545454545452</v>
      </c>
      <c r="I41" s="14">
        <f>SUM(I34:I40)</f>
        <v>123</v>
      </c>
      <c r="J41" s="16">
        <f t="shared" si="21"/>
        <v>0.55909090909090908</v>
      </c>
      <c r="K41" s="14">
        <f>SUM(K34:K40)</f>
        <v>41</v>
      </c>
      <c r="L41" s="16">
        <f t="shared" si="22"/>
        <v>0.18636363636363637</v>
      </c>
      <c r="M41" s="17">
        <f t="shared" si="23"/>
        <v>3.0681818181818183</v>
      </c>
      <c r="N41" s="17">
        <f>AVERAGE(N34:N40)</f>
        <v>19.857142857142858</v>
      </c>
      <c r="O41" s="15">
        <f t="shared" si="24"/>
        <v>0.8136363636363636</v>
      </c>
      <c r="P41" s="15">
        <f t="shared" si="25"/>
        <v>0.25454545454545452</v>
      </c>
    </row>
    <row r="42" spans="1:16" ht="18.75" x14ac:dyDescent="0.3">
      <c r="A42" s="18" t="s">
        <v>15</v>
      </c>
      <c r="B42" s="18">
        <f>E42+G42+I42+K42</f>
        <v>15734</v>
      </c>
      <c r="C42" s="19">
        <f>C28+C13</f>
        <v>15734</v>
      </c>
      <c r="D42" s="20">
        <f>C42/B42</f>
        <v>1</v>
      </c>
      <c r="E42" s="19">
        <v>277</v>
      </c>
      <c r="F42" s="21">
        <f>E42/C42</f>
        <v>1.7605186220922841E-2</v>
      </c>
      <c r="G42" s="19">
        <v>4342</v>
      </c>
      <c r="H42" s="21">
        <f t="shared" si="20"/>
        <v>0.27596288292868948</v>
      </c>
      <c r="I42" s="19">
        <v>8315</v>
      </c>
      <c r="J42" s="21">
        <f t="shared" si="21"/>
        <v>0.52847336977246728</v>
      </c>
      <c r="K42" s="19">
        <v>2800</v>
      </c>
      <c r="L42" s="21">
        <f t="shared" si="22"/>
        <v>0.17795856107792044</v>
      </c>
      <c r="M42" s="22">
        <f t="shared" si="23"/>
        <v>3.1332146942926147</v>
      </c>
      <c r="N42" s="22">
        <v>19.899999999999999</v>
      </c>
      <c r="O42" s="20">
        <f t="shared" si="24"/>
        <v>0.82204143892207959</v>
      </c>
      <c r="P42" s="20">
        <f t="shared" si="25"/>
        <v>0.29356806914961231</v>
      </c>
    </row>
    <row r="44" spans="1:16" ht="18.75" x14ac:dyDescent="0.3">
      <c r="A44" s="53" t="s">
        <v>58</v>
      </c>
      <c r="B44" s="53"/>
      <c r="C44" s="53"/>
      <c r="D44" s="1" t="s">
        <v>73</v>
      </c>
    </row>
    <row r="46" spans="1:16" ht="18.75" x14ac:dyDescent="0.25">
      <c r="A46" s="54" t="s">
        <v>1</v>
      </c>
      <c r="B46" s="55" t="s">
        <v>2</v>
      </c>
      <c r="C46" s="57" t="s">
        <v>3</v>
      </c>
      <c r="D46" s="57"/>
      <c r="E46" s="58">
        <v>5</v>
      </c>
      <c r="F46" s="59"/>
      <c r="G46" s="58">
        <v>4</v>
      </c>
      <c r="H46" s="59"/>
      <c r="I46" s="58">
        <v>3</v>
      </c>
      <c r="J46" s="59"/>
      <c r="K46" s="58">
        <v>2</v>
      </c>
      <c r="L46" s="59"/>
      <c r="M46" s="51" t="s">
        <v>4</v>
      </c>
      <c r="N46" s="51" t="s">
        <v>5</v>
      </c>
      <c r="O46" s="51" t="s">
        <v>6</v>
      </c>
      <c r="P46" s="51" t="s">
        <v>7</v>
      </c>
    </row>
    <row r="47" spans="1:16" ht="37.5" x14ac:dyDescent="0.25">
      <c r="A47" s="54"/>
      <c r="B47" s="56"/>
      <c r="C47" s="2" t="s">
        <v>8</v>
      </c>
      <c r="D47" s="2" t="s">
        <v>9</v>
      </c>
      <c r="E47" s="3" t="s">
        <v>8</v>
      </c>
      <c r="F47" s="3" t="s">
        <v>9</v>
      </c>
      <c r="G47" s="3" t="s">
        <v>8</v>
      </c>
      <c r="H47" s="3" t="s">
        <v>9</v>
      </c>
      <c r="I47" s="3" t="s">
        <v>8</v>
      </c>
      <c r="J47" s="3" t="s">
        <v>9</v>
      </c>
      <c r="K47" s="3" t="s">
        <v>8</v>
      </c>
      <c r="L47" s="3" t="s">
        <v>9</v>
      </c>
      <c r="M47" s="52"/>
      <c r="N47" s="52"/>
      <c r="O47" s="52"/>
      <c r="P47" s="52"/>
    </row>
    <row r="48" spans="1:16" ht="18.75" x14ac:dyDescent="0.3">
      <c r="A48" s="4" t="s">
        <v>10</v>
      </c>
      <c r="B48" s="5">
        <v>47</v>
      </c>
      <c r="C48" s="12">
        <f>E48+G48+I48+K48</f>
        <v>2</v>
      </c>
      <c r="D48" s="7">
        <f t="shared" ref="D48:D54" si="27">C48/B48</f>
        <v>4.2553191489361701E-2</v>
      </c>
      <c r="E48" s="6">
        <v>0</v>
      </c>
      <c r="F48" s="8">
        <f t="shared" ref="F48:F54" si="28">E48/$C48</f>
        <v>0</v>
      </c>
      <c r="G48" s="6">
        <v>0</v>
      </c>
      <c r="H48" s="9">
        <f t="shared" ref="H48:H56" si="29">G48/$C48</f>
        <v>0</v>
      </c>
      <c r="I48" s="6">
        <v>2</v>
      </c>
      <c r="J48" s="9">
        <f t="shared" ref="J48:J56" si="30">I48/$C48</f>
        <v>1</v>
      </c>
      <c r="K48" s="6">
        <v>0</v>
      </c>
      <c r="L48" s="9">
        <f t="shared" ref="L48:L56" si="31">K48/$C48</f>
        <v>0</v>
      </c>
      <c r="M48" s="10">
        <f t="shared" ref="M48:M55" si="32" xml:space="preserve"> (E48*5+G48*4+I48*3+K48*2)/C48</f>
        <v>3</v>
      </c>
      <c r="N48" s="10">
        <v>20</v>
      </c>
      <c r="O48" s="11">
        <f t="shared" ref="O48:O56" si="33">(C48-K48)/C48</f>
        <v>1</v>
      </c>
      <c r="P48" s="11">
        <f t="shared" ref="P48:P56" si="34">(E48+G48)/C48</f>
        <v>0</v>
      </c>
    </row>
    <row r="49" spans="1:17" ht="18.75" x14ac:dyDescent="0.3">
      <c r="A49" s="4" t="s">
        <v>11</v>
      </c>
      <c r="B49" s="4">
        <v>62</v>
      </c>
      <c r="C49" s="12">
        <f t="shared" ref="C49:C54" si="35">E49+G49+I49+K49</f>
        <v>2</v>
      </c>
      <c r="D49" s="7">
        <f t="shared" si="27"/>
        <v>3.2258064516129031E-2</v>
      </c>
      <c r="E49" s="6">
        <v>0</v>
      </c>
      <c r="F49" s="8">
        <f t="shared" si="28"/>
        <v>0</v>
      </c>
      <c r="G49" s="6">
        <v>0</v>
      </c>
      <c r="H49" s="9">
        <f t="shared" si="29"/>
        <v>0</v>
      </c>
      <c r="I49" s="6">
        <v>1</v>
      </c>
      <c r="J49" s="9">
        <f t="shared" si="30"/>
        <v>0.5</v>
      </c>
      <c r="K49" s="6">
        <v>1</v>
      </c>
      <c r="L49" s="9">
        <f t="shared" si="31"/>
        <v>0.5</v>
      </c>
      <c r="M49" s="10">
        <f t="shared" si="32"/>
        <v>2.5</v>
      </c>
      <c r="N49" s="10">
        <v>16</v>
      </c>
      <c r="O49" s="11">
        <f t="shared" si="33"/>
        <v>0.5</v>
      </c>
      <c r="P49" s="11">
        <f t="shared" si="34"/>
        <v>0</v>
      </c>
      <c r="Q49" t="s">
        <v>78</v>
      </c>
    </row>
    <row r="50" spans="1:17" ht="18.75" x14ac:dyDescent="0.3">
      <c r="A50" s="4" t="s">
        <v>16</v>
      </c>
      <c r="B50" s="27">
        <v>51</v>
      </c>
      <c r="C50" s="12">
        <f t="shared" si="35"/>
        <v>6</v>
      </c>
      <c r="D50" s="24">
        <f t="shared" si="27"/>
        <v>0.11764705882352941</v>
      </c>
      <c r="E50" s="23">
        <v>0</v>
      </c>
      <c r="F50" s="8">
        <f t="shared" si="28"/>
        <v>0</v>
      </c>
      <c r="G50" s="23">
        <v>0</v>
      </c>
      <c r="H50" s="9">
        <f t="shared" si="29"/>
        <v>0</v>
      </c>
      <c r="I50" s="23">
        <v>5</v>
      </c>
      <c r="J50" s="9">
        <f t="shared" si="30"/>
        <v>0.83333333333333337</v>
      </c>
      <c r="K50" s="23">
        <v>1</v>
      </c>
      <c r="L50" s="9">
        <f t="shared" si="31"/>
        <v>0.16666666666666666</v>
      </c>
      <c r="M50" s="10">
        <f t="shared" si="32"/>
        <v>2.8333333333333335</v>
      </c>
      <c r="N50" s="25">
        <v>18</v>
      </c>
      <c r="O50" s="11">
        <f t="shared" si="33"/>
        <v>0.83333333333333337</v>
      </c>
      <c r="P50" s="11">
        <f t="shared" si="34"/>
        <v>0</v>
      </c>
      <c r="Q50" t="s">
        <v>75</v>
      </c>
    </row>
    <row r="51" spans="1:17" ht="18.75" x14ac:dyDescent="0.3">
      <c r="A51" s="4" t="s">
        <v>17</v>
      </c>
      <c r="B51" s="26">
        <v>78</v>
      </c>
      <c r="C51" s="12">
        <f t="shared" si="35"/>
        <v>4</v>
      </c>
      <c r="D51" s="24">
        <f t="shared" si="27"/>
        <v>5.128205128205128E-2</v>
      </c>
      <c r="E51" s="23">
        <v>0</v>
      </c>
      <c r="F51" s="8">
        <f t="shared" si="28"/>
        <v>0</v>
      </c>
      <c r="G51" s="23">
        <v>0</v>
      </c>
      <c r="H51" s="9">
        <f t="shared" si="29"/>
        <v>0</v>
      </c>
      <c r="I51" s="23">
        <v>3</v>
      </c>
      <c r="J51" s="9">
        <f t="shared" si="30"/>
        <v>0.75</v>
      </c>
      <c r="K51" s="23">
        <v>1</v>
      </c>
      <c r="L51" s="9">
        <f t="shared" si="31"/>
        <v>0.25</v>
      </c>
      <c r="M51" s="10">
        <f t="shared" si="32"/>
        <v>2.75</v>
      </c>
      <c r="N51" s="25">
        <v>16</v>
      </c>
      <c r="O51" s="11">
        <f t="shared" si="33"/>
        <v>0.75</v>
      </c>
      <c r="P51" s="11">
        <f t="shared" si="34"/>
        <v>0</v>
      </c>
      <c r="Q51" t="s">
        <v>76</v>
      </c>
    </row>
    <row r="52" spans="1:17" ht="18.75" x14ac:dyDescent="0.3">
      <c r="A52" s="4" t="s">
        <v>12</v>
      </c>
      <c r="B52" s="26">
        <v>63</v>
      </c>
      <c r="C52" s="12">
        <f t="shared" si="35"/>
        <v>6</v>
      </c>
      <c r="D52" s="24">
        <f t="shared" si="27"/>
        <v>9.5238095238095233E-2</v>
      </c>
      <c r="E52" s="23">
        <v>0</v>
      </c>
      <c r="F52" s="8">
        <f t="shared" si="28"/>
        <v>0</v>
      </c>
      <c r="G52" s="23">
        <v>2</v>
      </c>
      <c r="H52" s="9">
        <f t="shared" si="29"/>
        <v>0.33333333333333331</v>
      </c>
      <c r="I52" s="23">
        <v>4</v>
      </c>
      <c r="J52" s="9">
        <f t="shared" si="30"/>
        <v>0.66666666666666663</v>
      </c>
      <c r="K52" s="23">
        <v>0</v>
      </c>
      <c r="L52" s="9">
        <f t="shared" si="31"/>
        <v>0</v>
      </c>
      <c r="M52" s="10">
        <f t="shared" si="32"/>
        <v>3.3333333333333335</v>
      </c>
      <c r="N52" s="25">
        <v>22</v>
      </c>
      <c r="O52" s="11">
        <f t="shared" si="33"/>
        <v>1</v>
      </c>
      <c r="P52" s="11">
        <f t="shared" si="34"/>
        <v>0.33333333333333331</v>
      </c>
    </row>
    <row r="53" spans="1:17" ht="18.75" x14ac:dyDescent="0.3">
      <c r="A53" s="4" t="s">
        <v>18</v>
      </c>
      <c r="B53" s="26">
        <v>9</v>
      </c>
      <c r="C53" s="12">
        <f t="shared" si="35"/>
        <v>5</v>
      </c>
      <c r="D53" s="24">
        <f t="shared" si="27"/>
        <v>0.55555555555555558</v>
      </c>
      <c r="E53" s="23">
        <v>0</v>
      </c>
      <c r="F53" s="8">
        <f t="shared" si="28"/>
        <v>0</v>
      </c>
      <c r="G53" s="23">
        <v>1</v>
      </c>
      <c r="H53" s="9">
        <f t="shared" si="29"/>
        <v>0.2</v>
      </c>
      <c r="I53" s="23">
        <v>3</v>
      </c>
      <c r="J53" s="9">
        <f t="shared" si="30"/>
        <v>0.6</v>
      </c>
      <c r="K53" s="23">
        <v>1</v>
      </c>
      <c r="L53" s="9">
        <f t="shared" si="31"/>
        <v>0.2</v>
      </c>
      <c r="M53" s="10">
        <f t="shared" si="32"/>
        <v>3</v>
      </c>
      <c r="N53" s="25">
        <v>19</v>
      </c>
      <c r="O53" s="11">
        <f t="shared" si="33"/>
        <v>0.8</v>
      </c>
      <c r="P53" s="11">
        <f t="shared" si="34"/>
        <v>0.2</v>
      </c>
      <c r="Q53" t="s">
        <v>77</v>
      </c>
    </row>
    <row r="54" spans="1:17" ht="18.75" x14ac:dyDescent="0.3">
      <c r="A54" s="4" t="s">
        <v>19</v>
      </c>
      <c r="B54" s="26">
        <v>34</v>
      </c>
      <c r="C54" s="12">
        <f t="shared" si="35"/>
        <v>3</v>
      </c>
      <c r="D54" s="24">
        <f t="shared" si="27"/>
        <v>8.8235294117647065E-2</v>
      </c>
      <c r="E54" s="26">
        <v>0</v>
      </c>
      <c r="F54" s="8">
        <f t="shared" si="28"/>
        <v>0</v>
      </c>
      <c r="G54" s="26">
        <v>2</v>
      </c>
      <c r="H54" s="9">
        <f t="shared" si="29"/>
        <v>0.66666666666666663</v>
      </c>
      <c r="I54" s="26">
        <v>1</v>
      </c>
      <c r="J54" s="9">
        <f t="shared" si="30"/>
        <v>0.33333333333333331</v>
      </c>
      <c r="K54" s="26">
        <v>0</v>
      </c>
      <c r="L54" s="9">
        <f t="shared" si="31"/>
        <v>0</v>
      </c>
      <c r="M54" s="10">
        <f t="shared" si="32"/>
        <v>3.6666666666666665</v>
      </c>
      <c r="N54" s="25">
        <v>25</v>
      </c>
      <c r="O54" s="11">
        <f t="shared" si="33"/>
        <v>1</v>
      </c>
      <c r="P54" s="11">
        <f t="shared" si="34"/>
        <v>0.66666666666666663</v>
      </c>
    </row>
    <row r="55" spans="1:17" ht="18.75" x14ac:dyDescent="0.3">
      <c r="A55" s="13" t="s">
        <v>14</v>
      </c>
      <c r="B55" s="13">
        <f>SUM(B48:B54)</f>
        <v>344</v>
      </c>
      <c r="C55" s="14">
        <f>SUM(C48:C54)</f>
        <v>28</v>
      </c>
      <c r="D55" s="15">
        <f>C55/B55</f>
        <v>8.1395348837209308E-2</v>
      </c>
      <c r="E55" s="14">
        <f>SUM(E48:E54)</f>
        <v>0</v>
      </c>
      <c r="F55" s="16">
        <f>E55/C55</f>
        <v>0</v>
      </c>
      <c r="G55" s="14">
        <f>SUM(G48:G54)</f>
        <v>5</v>
      </c>
      <c r="H55" s="16">
        <f t="shared" si="29"/>
        <v>0.17857142857142858</v>
      </c>
      <c r="I55" s="14">
        <f>SUM(I48:I54)</f>
        <v>19</v>
      </c>
      <c r="J55" s="16">
        <f t="shared" si="30"/>
        <v>0.6785714285714286</v>
      </c>
      <c r="K55" s="14">
        <f>SUM(K48:K54)</f>
        <v>4</v>
      </c>
      <c r="L55" s="16">
        <f t="shared" si="31"/>
        <v>0.14285714285714285</v>
      </c>
      <c r="M55" s="17">
        <f t="shared" si="32"/>
        <v>3.0357142857142856</v>
      </c>
      <c r="N55" s="17">
        <f>AVERAGE(N48:N54)</f>
        <v>19.428571428571427</v>
      </c>
      <c r="O55" s="15">
        <f t="shared" si="33"/>
        <v>0.8571428571428571</v>
      </c>
      <c r="P55" s="15">
        <f t="shared" si="34"/>
        <v>0.17857142857142858</v>
      </c>
    </row>
    <row r="56" spans="1:17" ht="18.75" x14ac:dyDescent="0.3">
      <c r="A56" s="18" t="s">
        <v>15</v>
      </c>
      <c r="B56" s="18">
        <v>1637</v>
      </c>
      <c r="C56" s="19">
        <f>E56+G56+I56+K56</f>
        <v>1627</v>
      </c>
      <c r="D56" s="20">
        <f>C56/B56</f>
        <v>0.99389126450824683</v>
      </c>
      <c r="E56" s="19">
        <v>0</v>
      </c>
      <c r="F56" s="21">
        <f>E56/C56</f>
        <v>0</v>
      </c>
      <c r="G56" s="19">
        <v>150</v>
      </c>
      <c r="H56" s="21">
        <f t="shared" si="29"/>
        <v>9.2194222495390291E-2</v>
      </c>
      <c r="I56" s="19">
        <v>1095</v>
      </c>
      <c r="J56" s="21">
        <f t="shared" si="30"/>
        <v>0.67301782421634915</v>
      </c>
      <c r="K56" s="19">
        <v>382</v>
      </c>
      <c r="L56" s="21">
        <f t="shared" si="31"/>
        <v>0.2347879532882606</v>
      </c>
      <c r="M56" s="22">
        <f>(E56*5+G56*4+I56*3+K56*2)/C56</f>
        <v>2.8574062692071296</v>
      </c>
      <c r="N56" s="22">
        <v>18</v>
      </c>
      <c r="O56" s="20">
        <f t="shared" si="33"/>
        <v>0.76521204671173937</v>
      </c>
      <c r="P56" s="20">
        <f t="shared" si="34"/>
        <v>9.2194222495390291E-2</v>
      </c>
    </row>
    <row r="60" spans="1:17" ht="18.75" x14ac:dyDescent="0.3">
      <c r="A60" s="53" t="s">
        <v>58</v>
      </c>
      <c r="B60" s="53"/>
      <c r="C60" s="53"/>
      <c r="D60" s="1" t="s">
        <v>72</v>
      </c>
    </row>
    <row r="62" spans="1:17" ht="18.75" x14ac:dyDescent="0.25">
      <c r="A62" s="54" t="s">
        <v>1</v>
      </c>
      <c r="B62" s="55" t="s">
        <v>2</v>
      </c>
      <c r="C62" s="57" t="s">
        <v>3</v>
      </c>
      <c r="D62" s="57"/>
      <c r="E62" s="58">
        <v>5</v>
      </c>
      <c r="F62" s="59"/>
      <c r="G62" s="58">
        <v>4</v>
      </c>
      <c r="H62" s="59"/>
      <c r="I62" s="58">
        <v>3</v>
      </c>
      <c r="J62" s="59"/>
      <c r="K62" s="58">
        <v>2</v>
      </c>
      <c r="L62" s="59"/>
      <c r="M62" s="51" t="s">
        <v>4</v>
      </c>
      <c r="N62" s="51" t="s">
        <v>5</v>
      </c>
      <c r="O62" s="51" t="s">
        <v>6</v>
      </c>
      <c r="P62" s="51" t="s">
        <v>7</v>
      </c>
    </row>
    <row r="63" spans="1:17" ht="37.5" x14ac:dyDescent="0.25">
      <c r="A63" s="54"/>
      <c r="B63" s="56"/>
      <c r="C63" s="2" t="s">
        <v>8</v>
      </c>
      <c r="D63" s="2" t="s">
        <v>9</v>
      </c>
      <c r="E63" s="3" t="s">
        <v>8</v>
      </c>
      <c r="F63" s="3" t="s">
        <v>9</v>
      </c>
      <c r="G63" s="3" t="s">
        <v>8</v>
      </c>
      <c r="H63" s="3" t="s">
        <v>9</v>
      </c>
      <c r="I63" s="3" t="s">
        <v>8</v>
      </c>
      <c r="J63" s="3" t="s">
        <v>9</v>
      </c>
      <c r="K63" s="3" t="s">
        <v>8</v>
      </c>
      <c r="L63" s="3" t="s">
        <v>9</v>
      </c>
      <c r="M63" s="52"/>
      <c r="N63" s="52"/>
      <c r="O63" s="52"/>
      <c r="P63" s="52"/>
    </row>
    <row r="64" spans="1:17" ht="18.75" x14ac:dyDescent="0.3">
      <c r="A64" s="4" t="s">
        <v>10</v>
      </c>
      <c r="B64" s="5">
        <v>47</v>
      </c>
      <c r="C64" s="12">
        <f>E64+G64+I64+K64</f>
        <v>27</v>
      </c>
      <c r="D64" s="7">
        <f t="shared" ref="D64:D70" si="36">C64/B64</f>
        <v>0.57446808510638303</v>
      </c>
      <c r="E64" s="6">
        <v>0</v>
      </c>
      <c r="F64" s="8">
        <f t="shared" ref="F64:F70" si="37">E64/$C64</f>
        <v>0</v>
      </c>
      <c r="G64" s="6">
        <v>10</v>
      </c>
      <c r="H64" s="9">
        <f t="shared" ref="H64:H72" si="38">G64/$C64</f>
        <v>0.37037037037037035</v>
      </c>
      <c r="I64" s="6">
        <v>17</v>
      </c>
      <c r="J64" s="9">
        <f t="shared" ref="J64:J72" si="39">I64/$C64</f>
        <v>0.62962962962962965</v>
      </c>
      <c r="K64" s="6">
        <v>0</v>
      </c>
      <c r="L64" s="9">
        <f t="shared" ref="L64:L72" si="40">K64/$C64</f>
        <v>0</v>
      </c>
      <c r="M64" s="10">
        <f t="shared" ref="M64:M71" si="41" xml:space="preserve"> (E64*5+G64*4+I64*3+K64*2)/C64</f>
        <v>3.3703703703703702</v>
      </c>
      <c r="N64" s="10">
        <v>20</v>
      </c>
      <c r="O64" s="11">
        <f t="shared" ref="O64:O72" si="42">(C64-K64)/C64</f>
        <v>1</v>
      </c>
      <c r="P64" s="11">
        <f t="shared" ref="P64:P72" si="43">(E64+G64)/C64</f>
        <v>0.37037037037037035</v>
      </c>
    </row>
    <row r="65" spans="1:17" ht="18.75" x14ac:dyDescent="0.3">
      <c r="A65" s="4" t="s">
        <v>11</v>
      </c>
      <c r="B65" s="4">
        <v>62</v>
      </c>
      <c r="C65" s="12">
        <f t="shared" ref="C65:C70" si="44">E65+G65+I65+K65</f>
        <v>35</v>
      </c>
      <c r="D65" s="7">
        <f t="shared" si="36"/>
        <v>0.56451612903225812</v>
      </c>
      <c r="E65" s="6">
        <v>0</v>
      </c>
      <c r="F65" s="8">
        <f t="shared" si="37"/>
        <v>0</v>
      </c>
      <c r="G65" s="6">
        <v>9</v>
      </c>
      <c r="H65" s="9">
        <f t="shared" si="38"/>
        <v>0.25714285714285712</v>
      </c>
      <c r="I65" s="6">
        <v>24</v>
      </c>
      <c r="J65" s="9">
        <f t="shared" si="39"/>
        <v>0.68571428571428572</v>
      </c>
      <c r="K65" s="6">
        <v>2</v>
      </c>
      <c r="L65" s="9">
        <f t="shared" si="40"/>
        <v>5.7142857142857141E-2</v>
      </c>
      <c r="M65" s="10">
        <f t="shared" si="41"/>
        <v>3.2</v>
      </c>
      <c r="N65" s="10">
        <v>18</v>
      </c>
      <c r="O65" s="11">
        <f t="shared" si="42"/>
        <v>0.94285714285714284</v>
      </c>
      <c r="P65" s="11">
        <f t="shared" si="43"/>
        <v>0.25714285714285712</v>
      </c>
      <c r="Q65" t="s">
        <v>79</v>
      </c>
    </row>
    <row r="66" spans="1:17" ht="18.75" x14ac:dyDescent="0.3">
      <c r="A66" s="4" t="s">
        <v>16</v>
      </c>
      <c r="B66" s="27">
        <v>51</v>
      </c>
      <c r="C66" s="12">
        <f t="shared" si="44"/>
        <v>40</v>
      </c>
      <c r="D66" s="24">
        <f t="shared" si="36"/>
        <v>0.78431372549019607</v>
      </c>
      <c r="E66" s="23">
        <v>0</v>
      </c>
      <c r="F66" s="8">
        <f t="shared" si="37"/>
        <v>0</v>
      </c>
      <c r="G66" s="23">
        <v>8</v>
      </c>
      <c r="H66" s="9">
        <f t="shared" si="38"/>
        <v>0.2</v>
      </c>
      <c r="I66" s="23">
        <v>28</v>
      </c>
      <c r="J66" s="9">
        <f t="shared" si="39"/>
        <v>0.7</v>
      </c>
      <c r="K66" s="23">
        <v>4</v>
      </c>
      <c r="L66" s="9">
        <f t="shared" si="40"/>
        <v>0.1</v>
      </c>
      <c r="M66" s="10">
        <f t="shared" si="41"/>
        <v>3.1</v>
      </c>
      <c r="N66" s="25">
        <v>21.5</v>
      </c>
      <c r="O66" s="11">
        <f t="shared" si="42"/>
        <v>0.9</v>
      </c>
      <c r="P66" s="11">
        <f t="shared" si="43"/>
        <v>0.2</v>
      </c>
      <c r="Q66" t="s">
        <v>80</v>
      </c>
    </row>
    <row r="67" spans="1:17" ht="18.75" x14ac:dyDescent="0.3">
      <c r="A67" s="4" t="s">
        <v>17</v>
      </c>
      <c r="B67" s="26">
        <v>78</v>
      </c>
      <c r="C67" s="12">
        <f t="shared" si="44"/>
        <v>47</v>
      </c>
      <c r="D67" s="24">
        <f t="shared" si="36"/>
        <v>0.60256410256410253</v>
      </c>
      <c r="E67" s="23">
        <v>0</v>
      </c>
      <c r="F67" s="8">
        <f t="shared" si="37"/>
        <v>0</v>
      </c>
      <c r="G67" s="23">
        <v>19</v>
      </c>
      <c r="H67" s="9">
        <f t="shared" si="38"/>
        <v>0.40425531914893614</v>
      </c>
      <c r="I67" s="23">
        <v>27</v>
      </c>
      <c r="J67" s="9">
        <f t="shared" si="39"/>
        <v>0.57446808510638303</v>
      </c>
      <c r="K67" s="23">
        <v>1</v>
      </c>
      <c r="L67" s="9">
        <f t="shared" si="40"/>
        <v>2.1276595744680851E-2</v>
      </c>
      <c r="M67" s="10">
        <f t="shared" si="41"/>
        <v>3.3829787234042552</v>
      </c>
      <c r="N67" s="25">
        <v>19.5</v>
      </c>
      <c r="O67" s="11">
        <f t="shared" si="42"/>
        <v>0.97872340425531912</v>
      </c>
      <c r="P67" s="11">
        <f t="shared" si="43"/>
        <v>0.40425531914893614</v>
      </c>
      <c r="Q67" t="s">
        <v>76</v>
      </c>
    </row>
    <row r="68" spans="1:17" ht="18.75" x14ac:dyDescent="0.3">
      <c r="A68" s="4" t="s">
        <v>12</v>
      </c>
      <c r="B68" s="26">
        <v>63</v>
      </c>
      <c r="C68" s="12">
        <f t="shared" si="44"/>
        <v>45</v>
      </c>
      <c r="D68" s="24">
        <f t="shared" si="36"/>
        <v>0.7142857142857143</v>
      </c>
      <c r="E68" s="23">
        <v>0</v>
      </c>
      <c r="F68" s="8">
        <f t="shared" si="37"/>
        <v>0</v>
      </c>
      <c r="G68" s="23">
        <v>11</v>
      </c>
      <c r="H68" s="9">
        <f t="shared" si="38"/>
        <v>0.24444444444444444</v>
      </c>
      <c r="I68" s="23">
        <v>31</v>
      </c>
      <c r="J68" s="9">
        <f t="shared" si="39"/>
        <v>0.68888888888888888</v>
      </c>
      <c r="K68" s="23">
        <v>3</v>
      </c>
      <c r="L68" s="9">
        <f t="shared" si="40"/>
        <v>6.6666666666666666E-2</v>
      </c>
      <c r="M68" s="10">
        <f t="shared" si="41"/>
        <v>3.1777777777777776</v>
      </c>
      <c r="N68" s="25">
        <v>20.5</v>
      </c>
      <c r="O68" s="11">
        <f t="shared" si="42"/>
        <v>0.93333333333333335</v>
      </c>
      <c r="P68" s="11">
        <f t="shared" si="43"/>
        <v>0.24444444444444444</v>
      </c>
      <c r="Q68" t="s">
        <v>81</v>
      </c>
    </row>
    <row r="69" spans="1:17" ht="18.75" x14ac:dyDescent="0.3">
      <c r="A69" s="4" t="s">
        <v>18</v>
      </c>
      <c r="B69" s="26">
        <v>9</v>
      </c>
      <c r="C69" s="12">
        <f t="shared" si="44"/>
        <v>8</v>
      </c>
      <c r="D69" s="24">
        <f t="shared" si="36"/>
        <v>0.88888888888888884</v>
      </c>
      <c r="E69" s="23">
        <v>0</v>
      </c>
      <c r="F69" s="8">
        <f t="shared" si="37"/>
        <v>0</v>
      </c>
      <c r="G69" s="23">
        <v>2</v>
      </c>
      <c r="H69" s="9">
        <f t="shared" si="38"/>
        <v>0.25</v>
      </c>
      <c r="I69" s="23">
        <v>5</v>
      </c>
      <c r="J69" s="9">
        <f t="shared" si="39"/>
        <v>0.625</v>
      </c>
      <c r="K69" s="23">
        <v>1</v>
      </c>
      <c r="L69" s="9">
        <f t="shared" si="40"/>
        <v>0.125</v>
      </c>
      <c r="M69" s="10">
        <f t="shared" si="41"/>
        <v>3.125</v>
      </c>
      <c r="N69" s="25">
        <v>17.5</v>
      </c>
      <c r="O69" s="11">
        <f t="shared" si="42"/>
        <v>0.875</v>
      </c>
      <c r="P69" s="11">
        <f t="shared" si="43"/>
        <v>0.25</v>
      </c>
      <c r="Q69" t="s">
        <v>77</v>
      </c>
    </row>
    <row r="70" spans="1:17" ht="18.75" x14ac:dyDescent="0.3">
      <c r="A70" s="4" t="s">
        <v>19</v>
      </c>
      <c r="B70" s="26">
        <v>34</v>
      </c>
      <c r="C70" s="12">
        <f t="shared" si="44"/>
        <v>18</v>
      </c>
      <c r="D70" s="24">
        <f t="shared" si="36"/>
        <v>0.52941176470588236</v>
      </c>
      <c r="E70" s="26">
        <v>0</v>
      </c>
      <c r="F70" s="8">
        <f t="shared" si="37"/>
        <v>0</v>
      </c>
      <c r="G70" s="26">
        <v>2</v>
      </c>
      <c r="H70" s="9">
        <f t="shared" si="38"/>
        <v>0.1111111111111111</v>
      </c>
      <c r="I70" s="26">
        <v>10</v>
      </c>
      <c r="J70" s="9">
        <f t="shared" si="39"/>
        <v>0.55555555555555558</v>
      </c>
      <c r="K70" s="26">
        <v>6</v>
      </c>
      <c r="L70" s="9">
        <f t="shared" si="40"/>
        <v>0.33333333333333331</v>
      </c>
      <c r="M70" s="10">
        <f t="shared" si="41"/>
        <v>2.7777777777777777</v>
      </c>
      <c r="N70" s="25">
        <v>20.5</v>
      </c>
      <c r="O70" s="11">
        <f t="shared" si="42"/>
        <v>0.66666666666666663</v>
      </c>
      <c r="P70" s="11">
        <f t="shared" si="43"/>
        <v>0.1111111111111111</v>
      </c>
      <c r="Q70" s="42" t="s">
        <v>82</v>
      </c>
    </row>
    <row r="71" spans="1:17" ht="18.75" x14ac:dyDescent="0.3">
      <c r="A71" s="13" t="s">
        <v>14</v>
      </c>
      <c r="B71" s="13">
        <f>SUM(B64:B70)</f>
        <v>344</v>
      </c>
      <c r="C71" s="14">
        <f>SUM(C64:C70)</f>
        <v>220</v>
      </c>
      <c r="D71" s="15">
        <f>C71/B71</f>
        <v>0.63953488372093026</v>
      </c>
      <c r="E71" s="14">
        <f>SUM(E64:E70)</f>
        <v>0</v>
      </c>
      <c r="F71" s="16">
        <f>E71/C71</f>
        <v>0</v>
      </c>
      <c r="G71" s="14">
        <f>SUM(G64:G70)</f>
        <v>61</v>
      </c>
      <c r="H71" s="16">
        <f t="shared" si="38"/>
        <v>0.27727272727272728</v>
      </c>
      <c r="I71" s="14">
        <f>SUM(I64:I70)</f>
        <v>142</v>
      </c>
      <c r="J71" s="16">
        <f t="shared" si="39"/>
        <v>0.6454545454545455</v>
      </c>
      <c r="K71" s="14">
        <f>SUM(K64:K70)</f>
        <v>17</v>
      </c>
      <c r="L71" s="16">
        <f t="shared" si="40"/>
        <v>7.7272727272727271E-2</v>
      </c>
      <c r="M71" s="17">
        <f t="shared" si="41"/>
        <v>3.2</v>
      </c>
      <c r="N71" s="17">
        <f>AVERAGE(N64:N70)</f>
        <v>19.642857142857142</v>
      </c>
      <c r="O71" s="15">
        <f t="shared" si="42"/>
        <v>0.92272727272727273</v>
      </c>
      <c r="P71" s="15">
        <f t="shared" si="43"/>
        <v>0.27727272727272728</v>
      </c>
      <c r="Q71" s="42"/>
    </row>
    <row r="72" spans="1:17" ht="18.75" x14ac:dyDescent="0.3">
      <c r="A72" s="18" t="s">
        <v>15</v>
      </c>
      <c r="B72" s="18">
        <v>17371</v>
      </c>
      <c r="C72" s="19">
        <v>17361</v>
      </c>
      <c r="D72" s="20">
        <f>C72/B72</f>
        <v>0.99942432790282654</v>
      </c>
      <c r="E72" s="19">
        <v>277</v>
      </c>
      <c r="F72" s="21">
        <f>E72/C72</f>
        <v>1.595530211393353E-2</v>
      </c>
      <c r="G72" s="19">
        <v>4492</v>
      </c>
      <c r="H72" s="21">
        <f t="shared" si="38"/>
        <v>0.258740855941478</v>
      </c>
      <c r="I72" s="19">
        <v>9410</v>
      </c>
      <c r="J72" s="21">
        <f t="shared" si="39"/>
        <v>0.54201946892460107</v>
      </c>
      <c r="K72" s="19">
        <v>3182</v>
      </c>
      <c r="L72" s="21">
        <f t="shared" si="40"/>
        <v>0.18328437301998732</v>
      </c>
      <c r="M72" s="22">
        <f xml:space="preserve"> (E72*5+G72*4+I72*3+K72*2)/C72</f>
        <v>3.1073670871493579</v>
      </c>
      <c r="N72" s="22">
        <v>18.95</v>
      </c>
      <c r="O72" s="20">
        <f t="shared" si="42"/>
        <v>0.81671562698001265</v>
      </c>
      <c r="P72" s="20">
        <f t="shared" si="43"/>
        <v>0.27469615805541153</v>
      </c>
    </row>
  </sheetData>
  <mergeCells count="61">
    <mergeCell ref="O32:O33"/>
    <mergeCell ref="P32:P33"/>
    <mergeCell ref="G32:H32"/>
    <mergeCell ref="I32:J32"/>
    <mergeCell ref="K32:L32"/>
    <mergeCell ref="M32:M33"/>
    <mergeCell ref="N32:N33"/>
    <mergeCell ref="A30:C30"/>
    <mergeCell ref="A32:A33"/>
    <mergeCell ref="B32:B33"/>
    <mergeCell ref="C32:D32"/>
    <mergeCell ref="E32:F32"/>
    <mergeCell ref="O18:O19"/>
    <mergeCell ref="P18:P19"/>
    <mergeCell ref="G18:H18"/>
    <mergeCell ref="I18:J18"/>
    <mergeCell ref="K18:L18"/>
    <mergeCell ref="M18:M19"/>
    <mergeCell ref="N18:N19"/>
    <mergeCell ref="A16:C16"/>
    <mergeCell ref="A18:A19"/>
    <mergeCell ref="B18:B19"/>
    <mergeCell ref="C18:D18"/>
    <mergeCell ref="E18:F18"/>
    <mergeCell ref="Q7:AA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46:L46"/>
    <mergeCell ref="M46:M47"/>
    <mergeCell ref="N46:N47"/>
    <mergeCell ref="A44:C44"/>
    <mergeCell ref="A46:A47"/>
    <mergeCell ref="B46:B47"/>
    <mergeCell ref="C46:D46"/>
    <mergeCell ref="E46:F46"/>
    <mergeCell ref="O46:O47"/>
    <mergeCell ref="P46:P47"/>
    <mergeCell ref="A60:C60"/>
    <mergeCell ref="A62:A63"/>
    <mergeCell ref="B62:B63"/>
    <mergeCell ref="C62:D62"/>
    <mergeCell ref="E62:F62"/>
    <mergeCell ref="G62:H62"/>
    <mergeCell ref="I62:J62"/>
    <mergeCell ref="K62:L62"/>
    <mergeCell ref="M62:M63"/>
    <mergeCell ref="N62:N63"/>
    <mergeCell ref="O62:O63"/>
    <mergeCell ref="P62:P63"/>
    <mergeCell ref="G46:H46"/>
    <mergeCell ref="I46:J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topLeftCell="A25" workbookViewId="0">
      <selection activeCell="F46" sqref="F46"/>
    </sheetView>
  </sheetViews>
  <sheetFormatPr defaultRowHeight="15" x14ac:dyDescent="0.25"/>
  <cols>
    <col min="1" max="1" width="13.5703125" customWidth="1"/>
    <col min="4" max="4" width="11.140625" customWidth="1"/>
    <col min="8" max="8" width="10.28515625" customWidth="1"/>
    <col min="15" max="15" width="10.140625" customWidth="1"/>
    <col min="16" max="16" width="11.42578125" customWidth="1"/>
  </cols>
  <sheetData>
    <row r="1" spans="1:17" ht="18.75" x14ac:dyDescent="0.3">
      <c r="A1" s="53" t="s">
        <v>35</v>
      </c>
      <c r="B1" s="53"/>
      <c r="C1" s="53"/>
      <c r="D1" s="1">
        <v>43251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6">
        <f>E5+G5+I5+K5</f>
        <v>3</v>
      </c>
      <c r="D5" s="7">
        <f t="shared" ref="D5:D10" si="0">C5/B5</f>
        <v>6.3829787234042548E-2</v>
      </c>
      <c r="E5" s="6">
        <v>2</v>
      </c>
      <c r="F5" s="8">
        <f t="shared" ref="F5:F10" si="1">E5/$C5</f>
        <v>0.66666666666666663</v>
      </c>
      <c r="G5" s="6">
        <v>1</v>
      </c>
      <c r="H5" s="9">
        <f t="shared" ref="H5:H13" si="2">G5/$C5</f>
        <v>0.33333333333333331</v>
      </c>
      <c r="I5" s="6">
        <v>0</v>
      </c>
      <c r="J5" s="9">
        <f t="shared" ref="J5:J13" si="3">I5/$C5</f>
        <v>0</v>
      </c>
      <c r="K5" s="6">
        <v>0</v>
      </c>
      <c r="L5" s="9">
        <f t="shared" ref="L5:L13" si="4">K5/$C5</f>
        <v>0</v>
      </c>
      <c r="M5" s="10">
        <f t="shared" ref="M5:M13" si="5" xml:space="preserve"> (E5*5+G5*4+I5*3+K5*2)/C5</f>
        <v>4.666666666666667</v>
      </c>
      <c r="N5" s="10">
        <v>26</v>
      </c>
      <c r="O5" s="11">
        <f t="shared" ref="O5:O13" si="6">(C5-K5)/C5</f>
        <v>1</v>
      </c>
      <c r="P5" s="11">
        <f t="shared" ref="P5:P13" si="7">(E5+G5)/C5</f>
        <v>1</v>
      </c>
    </row>
    <row r="6" spans="1:17" ht="18.75" x14ac:dyDescent="0.3">
      <c r="A6" s="4" t="s">
        <v>11</v>
      </c>
      <c r="B6" s="4">
        <v>62</v>
      </c>
      <c r="C6" s="6">
        <f>E6+G6+I6+K6</f>
        <v>1</v>
      </c>
      <c r="D6" s="7">
        <f t="shared" si="0"/>
        <v>1.6129032258064516E-2</v>
      </c>
      <c r="E6" s="6">
        <v>0</v>
      </c>
      <c r="F6" s="8">
        <f t="shared" si="1"/>
        <v>0</v>
      </c>
      <c r="G6" s="6">
        <v>1</v>
      </c>
      <c r="H6" s="9">
        <f t="shared" si="2"/>
        <v>1</v>
      </c>
      <c r="I6" s="6">
        <v>0</v>
      </c>
      <c r="J6" s="9">
        <f t="shared" si="3"/>
        <v>0</v>
      </c>
      <c r="K6" s="6">
        <v>0</v>
      </c>
      <c r="L6" s="9">
        <f t="shared" si="4"/>
        <v>0</v>
      </c>
      <c r="M6" s="10">
        <f t="shared" si="5"/>
        <v>4</v>
      </c>
      <c r="N6" s="10">
        <v>20</v>
      </c>
      <c r="O6" s="11">
        <f t="shared" si="6"/>
        <v>1</v>
      </c>
      <c r="P6" s="11">
        <f t="shared" si="7"/>
        <v>1</v>
      </c>
    </row>
    <row r="7" spans="1:17" ht="18.75" x14ac:dyDescent="0.3">
      <c r="A7" s="4" t="s">
        <v>16</v>
      </c>
      <c r="B7" s="27">
        <v>51</v>
      </c>
      <c r="C7" s="6">
        <f t="shared" ref="C7:C10" si="8">E7+G7+I7+K7</f>
        <v>3</v>
      </c>
      <c r="D7" s="24">
        <f t="shared" si="0"/>
        <v>5.8823529411764705E-2</v>
      </c>
      <c r="E7" s="23">
        <v>0</v>
      </c>
      <c r="F7" s="8">
        <f t="shared" si="1"/>
        <v>0</v>
      </c>
      <c r="G7" s="23">
        <v>1</v>
      </c>
      <c r="H7" s="9">
        <f t="shared" si="2"/>
        <v>0.33333333333333331</v>
      </c>
      <c r="I7" s="23">
        <v>1</v>
      </c>
      <c r="J7" s="9">
        <f t="shared" si="3"/>
        <v>0.33333333333333331</v>
      </c>
      <c r="K7" s="23">
        <v>1</v>
      </c>
      <c r="L7" s="9">
        <f t="shared" si="4"/>
        <v>0.33333333333333331</v>
      </c>
      <c r="M7" s="10">
        <f t="shared" si="5"/>
        <v>3</v>
      </c>
      <c r="N7" s="25">
        <v>16</v>
      </c>
      <c r="O7" s="11">
        <f t="shared" si="6"/>
        <v>0.66666666666666663</v>
      </c>
      <c r="P7" s="11">
        <f t="shared" si="7"/>
        <v>0.33333333333333331</v>
      </c>
      <c r="Q7" t="s">
        <v>36</v>
      </c>
    </row>
    <row r="8" spans="1:17" ht="18.75" x14ac:dyDescent="0.3">
      <c r="A8" s="4" t="s">
        <v>17</v>
      </c>
      <c r="B8" s="28"/>
      <c r="C8" s="29"/>
      <c r="D8" s="30"/>
      <c r="E8" s="29"/>
      <c r="F8" s="31"/>
      <c r="G8" s="29"/>
      <c r="H8" s="31"/>
      <c r="I8" s="29"/>
      <c r="J8" s="31"/>
      <c r="K8" s="29"/>
      <c r="L8" s="31"/>
      <c r="M8" s="32"/>
      <c r="N8" s="32"/>
      <c r="O8" s="33"/>
      <c r="P8" s="33"/>
    </row>
    <row r="9" spans="1:17" ht="18.75" x14ac:dyDescent="0.3">
      <c r="A9" s="4" t="s">
        <v>12</v>
      </c>
      <c r="B9" s="28"/>
      <c r="C9" s="29"/>
      <c r="D9" s="30"/>
      <c r="E9" s="29"/>
      <c r="F9" s="31"/>
      <c r="G9" s="29"/>
      <c r="H9" s="31"/>
      <c r="I9" s="29"/>
      <c r="J9" s="31"/>
      <c r="K9" s="29"/>
      <c r="L9" s="31"/>
      <c r="M9" s="32"/>
      <c r="N9" s="32"/>
      <c r="O9" s="33"/>
      <c r="P9" s="33"/>
    </row>
    <row r="10" spans="1:17" ht="18.75" x14ac:dyDescent="0.3">
      <c r="A10" s="4" t="s">
        <v>18</v>
      </c>
      <c r="B10" s="26">
        <v>9</v>
      </c>
      <c r="C10" s="6">
        <f t="shared" si="8"/>
        <v>1</v>
      </c>
      <c r="D10" s="24">
        <f t="shared" si="0"/>
        <v>0.1111111111111111</v>
      </c>
      <c r="E10" s="23">
        <v>0</v>
      </c>
      <c r="F10" s="8">
        <f t="shared" si="1"/>
        <v>0</v>
      </c>
      <c r="G10" s="23">
        <v>0</v>
      </c>
      <c r="H10" s="9">
        <f t="shared" si="2"/>
        <v>0</v>
      </c>
      <c r="I10" s="23">
        <v>1</v>
      </c>
      <c r="J10" s="9">
        <f t="shared" si="3"/>
        <v>1</v>
      </c>
      <c r="K10" s="23">
        <v>0</v>
      </c>
      <c r="L10" s="9">
        <f t="shared" si="4"/>
        <v>0</v>
      </c>
      <c r="M10" s="10">
        <f t="shared" si="5"/>
        <v>3</v>
      </c>
      <c r="N10" s="25">
        <v>17</v>
      </c>
      <c r="O10" s="11">
        <f t="shared" si="6"/>
        <v>1</v>
      </c>
      <c r="P10" s="11">
        <f t="shared" si="7"/>
        <v>0</v>
      </c>
    </row>
    <row r="11" spans="1:17" ht="18.75" x14ac:dyDescent="0.3">
      <c r="A11" s="4" t="s">
        <v>19</v>
      </c>
      <c r="B11" s="28"/>
      <c r="C11" s="29"/>
      <c r="D11" s="30"/>
      <c r="E11" s="28"/>
      <c r="F11" s="31"/>
      <c r="G11" s="28"/>
      <c r="H11" s="31"/>
      <c r="I11" s="28"/>
      <c r="J11" s="31"/>
      <c r="K11" s="28"/>
      <c r="L11" s="31"/>
      <c r="M11" s="32"/>
      <c r="N11" s="32"/>
      <c r="O11" s="33"/>
      <c r="P11" s="33"/>
    </row>
    <row r="12" spans="1:17" ht="18.75" x14ac:dyDescent="0.3">
      <c r="A12" s="13" t="s">
        <v>14</v>
      </c>
      <c r="B12" s="13">
        <f>SUM(B5:B11)</f>
        <v>169</v>
      </c>
      <c r="C12" s="14">
        <f>SUM(C5:C11)</f>
        <v>8</v>
      </c>
      <c r="D12" s="15">
        <f>C12/B12</f>
        <v>4.7337278106508875E-2</v>
      </c>
      <c r="E12" s="14">
        <f>SUM(E5:E11)</f>
        <v>2</v>
      </c>
      <c r="F12" s="16">
        <f>E12/C12</f>
        <v>0.25</v>
      </c>
      <c r="G12" s="14">
        <f>SUM(G5:G11)</f>
        <v>3</v>
      </c>
      <c r="H12" s="16">
        <f t="shared" si="2"/>
        <v>0.375</v>
      </c>
      <c r="I12" s="14">
        <f>SUM(I5:I11)</f>
        <v>2</v>
      </c>
      <c r="J12" s="16">
        <f t="shared" si="3"/>
        <v>0.25</v>
      </c>
      <c r="K12" s="14">
        <f>SUM(K5:K11)</f>
        <v>1</v>
      </c>
      <c r="L12" s="16">
        <f t="shared" si="4"/>
        <v>0.125</v>
      </c>
      <c r="M12" s="17">
        <f t="shared" si="5"/>
        <v>3.75</v>
      </c>
      <c r="N12" s="17">
        <f>AVERAGE(N5:N11)</f>
        <v>19.75</v>
      </c>
      <c r="O12" s="15">
        <f t="shared" si="6"/>
        <v>0.875</v>
      </c>
      <c r="P12" s="15">
        <f t="shared" si="7"/>
        <v>0.625</v>
      </c>
    </row>
    <row r="13" spans="1:17" ht="18.75" x14ac:dyDescent="0.3">
      <c r="A13" s="18" t="s">
        <v>15</v>
      </c>
      <c r="B13" s="18">
        <v>707</v>
      </c>
      <c r="C13" s="19">
        <v>704</v>
      </c>
      <c r="D13" s="20">
        <f>C13/B13</f>
        <v>0.99575671852899572</v>
      </c>
      <c r="E13" s="19">
        <v>183</v>
      </c>
      <c r="F13" s="21">
        <f>E13/C13</f>
        <v>0.25994318181818182</v>
      </c>
      <c r="G13" s="19">
        <v>275</v>
      </c>
      <c r="H13" s="21">
        <f t="shared" si="2"/>
        <v>0.390625</v>
      </c>
      <c r="I13" s="19">
        <v>168</v>
      </c>
      <c r="J13" s="21">
        <f t="shared" si="3"/>
        <v>0.23863636363636365</v>
      </c>
      <c r="K13" s="19">
        <v>78</v>
      </c>
      <c r="L13" s="21">
        <f t="shared" si="4"/>
        <v>0.11079545454545454</v>
      </c>
      <c r="M13" s="22">
        <f t="shared" si="5"/>
        <v>3.7997159090909092</v>
      </c>
      <c r="N13" s="22">
        <v>21.3</v>
      </c>
      <c r="O13" s="20">
        <f t="shared" si="6"/>
        <v>0.88920454545454541</v>
      </c>
      <c r="P13" s="20">
        <f t="shared" si="7"/>
        <v>0.65056818181818177</v>
      </c>
    </row>
    <row r="16" spans="1:17" ht="18.75" x14ac:dyDescent="0.3">
      <c r="A16" s="53" t="s">
        <v>35</v>
      </c>
      <c r="B16" s="53"/>
      <c r="C16" s="53"/>
      <c r="D16" s="1">
        <v>43273</v>
      </c>
    </row>
    <row r="18" spans="1:16" ht="18.75" x14ac:dyDescent="0.25">
      <c r="A18" s="54" t="s">
        <v>1</v>
      </c>
      <c r="B18" s="55" t="s">
        <v>2</v>
      </c>
      <c r="C18" s="57" t="s">
        <v>3</v>
      </c>
      <c r="D18" s="57"/>
      <c r="E18" s="58">
        <v>5</v>
      </c>
      <c r="F18" s="59"/>
      <c r="G18" s="58">
        <v>4</v>
      </c>
      <c r="H18" s="59"/>
      <c r="I18" s="58">
        <v>3</v>
      </c>
      <c r="J18" s="59"/>
      <c r="K18" s="58">
        <v>2</v>
      </c>
      <c r="L18" s="59"/>
      <c r="M18" s="51" t="s">
        <v>4</v>
      </c>
      <c r="N18" s="51" t="s">
        <v>5</v>
      </c>
      <c r="O18" s="51" t="s">
        <v>6</v>
      </c>
      <c r="P18" s="51" t="s">
        <v>7</v>
      </c>
    </row>
    <row r="19" spans="1:16" ht="37.5" x14ac:dyDescent="0.25">
      <c r="A19" s="54"/>
      <c r="B19" s="56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2"/>
      <c r="N19" s="52"/>
      <c r="O19" s="52"/>
      <c r="P19" s="52"/>
    </row>
    <row r="20" spans="1:16" ht="18.75" x14ac:dyDescent="0.3">
      <c r="A20" s="4" t="s">
        <v>10</v>
      </c>
      <c r="B20" s="43"/>
      <c r="C20" s="44"/>
      <c r="D20" s="45"/>
      <c r="E20" s="44"/>
      <c r="F20" s="46"/>
      <c r="G20" s="44"/>
      <c r="H20" s="46"/>
      <c r="I20" s="44"/>
      <c r="J20" s="46"/>
      <c r="K20" s="44"/>
      <c r="L20" s="46"/>
      <c r="M20" s="47"/>
      <c r="N20" s="47"/>
      <c r="O20" s="48"/>
      <c r="P20" s="48"/>
    </row>
    <row r="21" spans="1:16" ht="18.75" x14ac:dyDescent="0.3">
      <c r="A21" s="4" t="s">
        <v>11</v>
      </c>
      <c r="B21" s="43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7"/>
      <c r="N21" s="47"/>
      <c r="O21" s="48"/>
      <c r="P21" s="48"/>
    </row>
    <row r="22" spans="1:16" ht="18.75" x14ac:dyDescent="0.3">
      <c r="A22" s="4" t="s">
        <v>16</v>
      </c>
      <c r="B22" s="27">
        <v>51</v>
      </c>
      <c r="C22" s="6">
        <f t="shared" ref="C22" si="9">E22+G22+I22+K22</f>
        <v>1</v>
      </c>
      <c r="D22" s="24">
        <f t="shared" ref="D22" si="10">C22/B22</f>
        <v>1.9607843137254902E-2</v>
      </c>
      <c r="E22" s="23">
        <v>0</v>
      </c>
      <c r="F22" s="8">
        <f t="shared" ref="F22" si="11">E22/$C22</f>
        <v>0</v>
      </c>
      <c r="G22" s="23">
        <v>1</v>
      </c>
      <c r="H22" s="9">
        <f t="shared" ref="H22" si="12">G22/$C22</f>
        <v>1</v>
      </c>
      <c r="I22" s="23">
        <v>0</v>
      </c>
      <c r="J22" s="9">
        <f t="shared" ref="J22" si="13">I22/$C22</f>
        <v>0</v>
      </c>
      <c r="K22" s="23">
        <v>0</v>
      </c>
      <c r="L22" s="9">
        <f t="shared" ref="L22" si="14">K22/$C22</f>
        <v>0</v>
      </c>
      <c r="M22" s="10">
        <f t="shared" ref="M22" si="15" xml:space="preserve"> (E22*5+G22*4+I22*3+K22*2)/C22</f>
        <v>4</v>
      </c>
      <c r="N22" s="25">
        <v>22</v>
      </c>
      <c r="O22" s="11">
        <f t="shared" ref="O22" si="16">(C22-K22)/C22</f>
        <v>1</v>
      </c>
      <c r="P22" s="11">
        <f t="shared" ref="P22" si="17">(E22+G22)/C22</f>
        <v>1</v>
      </c>
    </row>
    <row r="23" spans="1:16" ht="18.75" x14ac:dyDescent="0.3">
      <c r="A23" s="4" t="s">
        <v>17</v>
      </c>
      <c r="B23" s="43"/>
      <c r="C23" s="44"/>
      <c r="D23" s="45"/>
      <c r="E23" s="44"/>
      <c r="F23" s="46"/>
      <c r="G23" s="44"/>
      <c r="H23" s="46"/>
      <c r="I23" s="44"/>
      <c r="J23" s="46"/>
      <c r="K23" s="44"/>
      <c r="L23" s="46"/>
      <c r="M23" s="47"/>
      <c r="N23" s="47"/>
      <c r="O23" s="48"/>
      <c r="P23" s="48"/>
    </row>
    <row r="24" spans="1:16" ht="18.75" x14ac:dyDescent="0.3">
      <c r="A24" s="4" t="s">
        <v>12</v>
      </c>
      <c r="B24" s="43"/>
      <c r="C24" s="44"/>
      <c r="D24" s="45"/>
      <c r="E24" s="44"/>
      <c r="F24" s="46"/>
      <c r="G24" s="44"/>
      <c r="H24" s="46"/>
      <c r="I24" s="44"/>
      <c r="J24" s="46"/>
      <c r="K24" s="44"/>
      <c r="L24" s="46"/>
      <c r="M24" s="47"/>
      <c r="N24" s="47"/>
      <c r="O24" s="48"/>
      <c r="P24" s="48"/>
    </row>
    <row r="25" spans="1:16" ht="18.75" x14ac:dyDescent="0.3">
      <c r="A25" s="4" t="s">
        <v>18</v>
      </c>
      <c r="B25" s="43"/>
      <c r="C25" s="44"/>
      <c r="D25" s="45"/>
      <c r="E25" s="44"/>
      <c r="F25" s="46"/>
      <c r="G25" s="44"/>
      <c r="H25" s="46"/>
      <c r="I25" s="44"/>
      <c r="J25" s="46"/>
      <c r="K25" s="44"/>
      <c r="L25" s="46"/>
      <c r="M25" s="47"/>
      <c r="N25" s="47"/>
      <c r="O25" s="48"/>
      <c r="P25" s="48"/>
    </row>
    <row r="26" spans="1:16" ht="18.75" x14ac:dyDescent="0.3">
      <c r="A26" s="4" t="s">
        <v>19</v>
      </c>
      <c r="B26" s="43"/>
      <c r="C26" s="44"/>
      <c r="D26" s="45"/>
      <c r="E26" s="43"/>
      <c r="F26" s="46"/>
      <c r="G26" s="43"/>
      <c r="H26" s="46"/>
      <c r="I26" s="43"/>
      <c r="J26" s="46"/>
      <c r="K26" s="43"/>
      <c r="L26" s="46"/>
      <c r="M26" s="47"/>
      <c r="N26" s="47"/>
      <c r="O26" s="48"/>
      <c r="P26" s="48"/>
    </row>
    <row r="27" spans="1:16" ht="18.75" x14ac:dyDescent="0.3">
      <c r="A27" s="13" t="s">
        <v>14</v>
      </c>
      <c r="B27" s="13">
        <f>SUM(B20:B26)</f>
        <v>51</v>
      </c>
      <c r="C27" s="14">
        <f>SUM(C20:C26)</f>
        <v>1</v>
      </c>
      <c r="D27" s="15">
        <f>C27/B27</f>
        <v>1.9607843137254902E-2</v>
      </c>
      <c r="E27" s="14">
        <f>SUM(E20:E26)</f>
        <v>0</v>
      </c>
      <c r="F27" s="16">
        <f>E27/C27</f>
        <v>0</v>
      </c>
      <c r="G27" s="14">
        <f>SUM(G20:G26)</f>
        <v>1</v>
      </c>
      <c r="H27" s="16">
        <f t="shared" ref="H27:H28" si="18">G27/$C27</f>
        <v>1</v>
      </c>
      <c r="I27" s="14">
        <f>SUM(I20:I26)</f>
        <v>0</v>
      </c>
      <c r="J27" s="16">
        <f t="shared" ref="J27:J28" si="19">I27/$C27</f>
        <v>0</v>
      </c>
      <c r="K27" s="14">
        <f>SUM(K20:K26)</f>
        <v>0</v>
      </c>
      <c r="L27" s="16">
        <f t="shared" ref="L27:L28" si="20">K27/$C27</f>
        <v>0</v>
      </c>
      <c r="M27" s="17">
        <f t="shared" ref="M27:M28" si="21" xml:space="preserve"> (E27*5+G27*4+I27*3+K27*2)/C27</f>
        <v>4</v>
      </c>
      <c r="N27" s="17">
        <f>AVERAGE(N20:N26)</f>
        <v>22</v>
      </c>
      <c r="O27" s="15">
        <f t="shared" ref="O27:O28" si="22">(C27-K27)/C27</f>
        <v>1</v>
      </c>
      <c r="P27" s="15">
        <f t="shared" ref="P27:P28" si="23">(E27+G27)/C27</f>
        <v>1</v>
      </c>
    </row>
    <row r="28" spans="1:16" ht="18.75" x14ac:dyDescent="0.3">
      <c r="A28" s="18" t="s">
        <v>15</v>
      </c>
      <c r="B28" s="18">
        <v>109</v>
      </c>
      <c r="C28" s="19">
        <f>E28+G28+I28+K28</f>
        <v>109</v>
      </c>
      <c r="D28" s="20">
        <f>C28/B28</f>
        <v>1</v>
      </c>
      <c r="E28" s="19">
        <v>20</v>
      </c>
      <c r="F28" s="21">
        <f>E28/C28</f>
        <v>0.1834862385321101</v>
      </c>
      <c r="G28" s="19">
        <v>47</v>
      </c>
      <c r="H28" s="21">
        <f t="shared" si="18"/>
        <v>0.43119266055045874</v>
      </c>
      <c r="I28" s="19">
        <v>27</v>
      </c>
      <c r="J28" s="21">
        <f t="shared" si="19"/>
        <v>0.24770642201834864</v>
      </c>
      <c r="K28" s="19">
        <v>15</v>
      </c>
      <c r="L28" s="21">
        <f t="shared" si="20"/>
        <v>0.13761467889908258</v>
      </c>
      <c r="M28" s="22">
        <f t="shared" si="21"/>
        <v>3.6605504587155964</v>
      </c>
      <c r="N28" s="22">
        <v>19.7</v>
      </c>
      <c r="O28" s="20">
        <f t="shared" si="22"/>
        <v>0.86238532110091748</v>
      </c>
      <c r="P28" s="20">
        <f t="shared" si="23"/>
        <v>0.61467889908256879</v>
      </c>
    </row>
    <row r="32" spans="1:16" ht="18.75" x14ac:dyDescent="0.3">
      <c r="A32" s="53" t="s">
        <v>35</v>
      </c>
      <c r="B32" s="53"/>
      <c r="C32" s="53"/>
      <c r="D32" s="1" t="s">
        <v>72</v>
      </c>
    </row>
    <row r="34" spans="1:16" ht="18.75" x14ac:dyDescent="0.25">
      <c r="A34" s="54" t="s">
        <v>1</v>
      </c>
      <c r="B34" s="55" t="s">
        <v>2</v>
      </c>
      <c r="C34" s="57" t="s">
        <v>3</v>
      </c>
      <c r="D34" s="57"/>
      <c r="E34" s="58">
        <v>5</v>
      </c>
      <c r="F34" s="59"/>
      <c r="G34" s="58">
        <v>4</v>
      </c>
      <c r="H34" s="59"/>
      <c r="I34" s="58">
        <v>3</v>
      </c>
      <c r="J34" s="59"/>
      <c r="K34" s="58">
        <v>2</v>
      </c>
      <c r="L34" s="59"/>
      <c r="M34" s="51" t="s">
        <v>4</v>
      </c>
      <c r="N34" s="51" t="s">
        <v>5</v>
      </c>
      <c r="O34" s="51" t="s">
        <v>6</v>
      </c>
      <c r="P34" s="51" t="s">
        <v>7</v>
      </c>
    </row>
    <row r="35" spans="1:16" ht="37.5" x14ac:dyDescent="0.25">
      <c r="A35" s="54"/>
      <c r="B35" s="56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2"/>
      <c r="N35" s="52"/>
      <c r="O35" s="52"/>
      <c r="P35" s="52"/>
    </row>
    <row r="36" spans="1:16" ht="18.75" x14ac:dyDescent="0.3">
      <c r="A36" s="4" t="s">
        <v>10</v>
      </c>
      <c r="B36" s="5">
        <v>47</v>
      </c>
      <c r="C36" s="6">
        <f>E36+G36+I36+K36</f>
        <v>3</v>
      </c>
      <c r="D36" s="7">
        <f t="shared" ref="D36:D38" si="24">C36/B36</f>
        <v>6.3829787234042548E-2</v>
      </c>
      <c r="E36" s="6">
        <v>2</v>
      </c>
      <c r="F36" s="8">
        <f t="shared" ref="F36:F38" si="25">E36/$C36</f>
        <v>0.66666666666666663</v>
      </c>
      <c r="G36" s="6">
        <v>1</v>
      </c>
      <c r="H36" s="9">
        <f t="shared" ref="H36:H38" si="26">G36/$C36</f>
        <v>0.33333333333333331</v>
      </c>
      <c r="I36" s="6">
        <v>0</v>
      </c>
      <c r="J36" s="9">
        <f t="shared" ref="J36:J38" si="27">I36/$C36</f>
        <v>0</v>
      </c>
      <c r="K36" s="6">
        <v>0</v>
      </c>
      <c r="L36" s="9">
        <f t="shared" ref="L36:L38" si="28">K36/$C36</f>
        <v>0</v>
      </c>
      <c r="M36" s="10">
        <f t="shared" ref="M36:M38" si="29" xml:space="preserve"> (E36*5+G36*4+I36*3+K36*2)/C36</f>
        <v>4.666666666666667</v>
      </c>
      <c r="N36" s="10">
        <v>26</v>
      </c>
      <c r="O36" s="11">
        <f t="shared" ref="O36:O38" si="30">(C36-K36)/C36</f>
        <v>1</v>
      </c>
      <c r="P36" s="11">
        <f t="shared" ref="P36:P38" si="31">(E36+G36)/C36</f>
        <v>1</v>
      </c>
    </row>
    <row r="37" spans="1:16" ht="18.75" x14ac:dyDescent="0.3">
      <c r="A37" s="4" t="s">
        <v>11</v>
      </c>
      <c r="B37" s="4">
        <v>62</v>
      </c>
      <c r="C37" s="6">
        <f>E37+G37+I37+K37</f>
        <v>1</v>
      </c>
      <c r="D37" s="7">
        <f t="shared" si="24"/>
        <v>1.6129032258064516E-2</v>
      </c>
      <c r="E37" s="6">
        <v>0</v>
      </c>
      <c r="F37" s="8">
        <f t="shared" si="25"/>
        <v>0</v>
      </c>
      <c r="G37" s="6">
        <v>1</v>
      </c>
      <c r="H37" s="9">
        <f t="shared" si="26"/>
        <v>1</v>
      </c>
      <c r="I37" s="6">
        <v>0</v>
      </c>
      <c r="J37" s="9">
        <f t="shared" si="27"/>
        <v>0</v>
      </c>
      <c r="K37" s="6">
        <v>0</v>
      </c>
      <c r="L37" s="9">
        <f t="shared" si="28"/>
        <v>0</v>
      </c>
      <c r="M37" s="10">
        <f t="shared" si="29"/>
        <v>4</v>
      </c>
      <c r="N37" s="10">
        <v>20</v>
      </c>
      <c r="O37" s="11">
        <f t="shared" si="30"/>
        <v>1</v>
      </c>
      <c r="P37" s="11">
        <f t="shared" si="31"/>
        <v>1</v>
      </c>
    </row>
    <row r="38" spans="1:16" ht="18.75" x14ac:dyDescent="0.3">
      <c r="A38" s="4" t="s">
        <v>16</v>
      </c>
      <c r="B38" s="27">
        <v>51</v>
      </c>
      <c r="C38" s="6">
        <f t="shared" ref="C38" si="32">E38+G38+I38+K38</f>
        <v>3</v>
      </c>
      <c r="D38" s="24">
        <f t="shared" si="24"/>
        <v>5.8823529411764705E-2</v>
      </c>
      <c r="E38" s="23">
        <v>0</v>
      </c>
      <c r="F38" s="8">
        <f t="shared" si="25"/>
        <v>0</v>
      </c>
      <c r="G38" s="23">
        <v>2</v>
      </c>
      <c r="H38" s="9">
        <f t="shared" si="26"/>
        <v>0.66666666666666663</v>
      </c>
      <c r="I38" s="23">
        <v>1</v>
      </c>
      <c r="J38" s="9">
        <f t="shared" si="27"/>
        <v>0.33333333333333331</v>
      </c>
      <c r="K38" s="23">
        <v>0</v>
      </c>
      <c r="L38" s="9">
        <f t="shared" si="28"/>
        <v>0</v>
      </c>
      <c r="M38" s="10">
        <f t="shared" si="29"/>
        <v>3.6666666666666665</v>
      </c>
      <c r="N38" s="25">
        <v>20.5</v>
      </c>
      <c r="O38" s="11">
        <f t="shared" si="30"/>
        <v>1</v>
      </c>
      <c r="P38" s="11">
        <f t="shared" si="31"/>
        <v>0.66666666666666663</v>
      </c>
    </row>
    <row r="39" spans="1:16" ht="18.75" x14ac:dyDescent="0.3">
      <c r="A39" s="4" t="s">
        <v>17</v>
      </c>
      <c r="B39" s="43"/>
      <c r="C39" s="44"/>
      <c r="D39" s="45"/>
      <c r="E39" s="44"/>
      <c r="F39" s="46"/>
      <c r="G39" s="44"/>
      <c r="H39" s="46"/>
      <c r="I39" s="44"/>
      <c r="J39" s="46"/>
      <c r="K39" s="44"/>
      <c r="L39" s="46"/>
      <c r="M39" s="47"/>
      <c r="N39" s="47"/>
      <c r="O39" s="48"/>
      <c r="P39" s="48"/>
    </row>
    <row r="40" spans="1:16" ht="18.75" x14ac:dyDescent="0.3">
      <c r="A40" s="4" t="s">
        <v>12</v>
      </c>
      <c r="B40" s="43"/>
      <c r="C40" s="44"/>
      <c r="D40" s="45"/>
      <c r="E40" s="44"/>
      <c r="F40" s="46"/>
      <c r="G40" s="44"/>
      <c r="H40" s="46"/>
      <c r="I40" s="44"/>
      <c r="J40" s="46"/>
      <c r="K40" s="44"/>
      <c r="L40" s="46"/>
      <c r="M40" s="47"/>
      <c r="N40" s="47"/>
      <c r="O40" s="48"/>
      <c r="P40" s="48"/>
    </row>
    <row r="41" spans="1:16" ht="18.75" x14ac:dyDescent="0.3">
      <c r="A41" s="4" t="s">
        <v>18</v>
      </c>
      <c r="B41" s="26">
        <v>9</v>
      </c>
      <c r="C41" s="6">
        <f t="shared" ref="C41" si="33">E41+G41+I41+K41</f>
        <v>1</v>
      </c>
      <c r="D41" s="24">
        <f t="shared" ref="D41" si="34">C41/B41</f>
        <v>0.1111111111111111</v>
      </c>
      <c r="E41" s="23">
        <v>0</v>
      </c>
      <c r="F41" s="8">
        <f t="shared" ref="F41" si="35">E41/$C41</f>
        <v>0</v>
      </c>
      <c r="G41" s="23">
        <v>0</v>
      </c>
      <c r="H41" s="9">
        <f t="shared" ref="H41" si="36">G41/$C41</f>
        <v>0</v>
      </c>
      <c r="I41" s="23">
        <v>1</v>
      </c>
      <c r="J41" s="9">
        <f t="shared" ref="J41" si="37">I41/$C41</f>
        <v>1</v>
      </c>
      <c r="K41" s="23">
        <v>0</v>
      </c>
      <c r="L41" s="9">
        <f t="shared" ref="L41" si="38">K41/$C41</f>
        <v>0</v>
      </c>
      <c r="M41" s="10">
        <f t="shared" ref="M41" si="39" xml:space="preserve"> (E41*5+G41*4+I41*3+K41*2)/C41</f>
        <v>3</v>
      </c>
      <c r="N41" s="25">
        <v>17</v>
      </c>
      <c r="O41" s="11">
        <f t="shared" ref="O41" si="40">(C41-K41)/C41</f>
        <v>1</v>
      </c>
      <c r="P41" s="11">
        <f t="shared" ref="P41" si="41">(E41+G41)/C41</f>
        <v>0</v>
      </c>
    </row>
    <row r="42" spans="1:16" ht="18.75" x14ac:dyDescent="0.3">
      <c r="A42" s="4" t="s">
        <v>19</v>
      </c>
      <c r="B42" s="43"/>
      <c r="C42" s="44"/>
      <c r="D42" s="45"/>
      <c r="E42" s="43"/>
      <c r="F42" s="46"/>
      <c r="G42" s="43"/>
      <c r="H42" s="46"/>
      <c r="I42" s="43"/>
      <c r="J42" s="46"/>
      <c r="K42" s="43"/>
      <c r="L42" s="46"/>
      <c r="M42" s="47"/>
      <c r="N42" s="47"/>
      <c r="O42" s="48"/>
      <c r="P42" s="48"/>
    </row>
    <row r="43" spans="1:16" ht="18.75" x14ac:dyDescent="0.3">
      <c r="A43" s="13" t="s">
        <v>14</v>
      </c>
      <c r="B43" s="13">
        <v>220</v>
      </c>
      <c r="C43" s="14">
        <f>SUM(C36:C42)</f>
        <v>8</v>
      </c>
      <c r="D43" s="15">
        <f>C43/B43</f>
        <v>3.6363636363636362E-2</v>
      </c>
      <c r="E43" s="14">
        <f>SUM(E36:E42)</f>
        <v>2</v>
      </c>
      <c r="F43" s="16">
        <f>E43/C43</f>
        <v>0.25</v>
      </c>
      <c r="G43" s="14">
        <f>SUM(G36:G42)</f>
        <v>4</v>
      </c>
      <c r="H43" s="16">
        <f t="shared" ref="H43:H44" si="42">G43/$C43</f>
        <v>0.5</v>
      </c>
      <c r="I43" s="14">
        <f>SUM(I36:I42)</f>
        <v>2</v>
      </c>
      <c r="J43" s="16">
        <f t="shared" ref="J43:J44" si="43">I43/$C43</f>
        <v>0.25</v>
      </c>
      <c r="K43" s="14">
        <f>SUM(K36:K42)</f>
        <v>0</v>
      </c>
      <c r="L43" s="16">
        <f t="shared" ref="L43:L44" si="44">K43/$C43</f>
        <v>0</v>
      </c>
      <c r="M43" s="17">
        <f t="shared" ref="M43:M44" si="45" xml:space="preserve"> (E43*5+G43*4+I43*3+K43*2)/C43</f>
        <v>4</v>
      </c>
      <c r="N43" s="17">
        <f>AVERAGE(N36:N42)</f>
        <v>20.875</v>
      </c>
      <c r="O43" s="15">
        <f t="shared" ref="O43:O44" si="46">(C43-K43)/C43</f>
        <v>1</v>
      </c>
      <c r="P43" s="15">
        <f t="shared" ref="P43:P44" si="47">(E43+G43)/C43</f>
        <v>0.75</v>
      </c>
    </row>
    <row r="44" spans="1:16" ht="18.75" x14ac:dyDescent="0.3">
      <c r="A44" s="18" t="s">
        <v>15</v>
      </c>
      <c r="B44" s="18">
        <v>816</v>
      </c>
      <c r="C44" s="19">
        <f>E44+G44+I44+K44</f>
        <v>813</v>
      </c>
      <c r="D44" s="20">
        <f>C44/B44</f>
        <v>0.99632352941176472</v>
      </c>
      <c r="E44" s="19">
        <v>203</v>
      </c>
      <c r="F44" s="21">
        <f>E44/C44</f>
        <v>0.24969249692496925</v>
      </c>
      <c r="G44" s="19">
        <v>322</v>
      </c>
      <c r="H44" s="21">
        <f t="shared" si="42"/>
        <v>0.39606396063960642</v>
      </c>
      <c r="I44" s="19">
        <v>195</v>
      </c>
      <c r="J44" s="21">
        <f t="shared" si="43"/>
        <v>0.23985239852398524</v>
      </c>
      <c r="K44" s="19">
        <v>93</v>
      </c>
      <c r="L44" s="21">
        <f t="shared" si="44"/>
        <v>0.11439114391143912</v>
      </c>
      <c r="M44" s="22">
        <f t="shared" si="45"/>
        <v>3.7810578105781056</v>
      </c>
      <c r="N44" s="22">
        <v>20.5</v>
      </c>
      <c r="O44" s="20">
        <f t="shared" si="46"/>
        <v>0.88560885608856088</v>
      </c>
      <c r="P44" s="20">
        <f t="shared" si="47"/>
        <v>0.64575645756457567</v>
      </c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A16:C16"/>
    <mergeCell ref="A18:A19"/>
    <mergeCell ref="B18:B19"/>
    <mergeCell ref="C18:D18"/>
    <mergeCell ref="E18:F18"/>
    <mergeCell ref="O18:O19"/>
    <mergeCell ref="P18:P19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8:H18"/>
    <mergeCell ref="I18:J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1"/>
  <sheetViews>
    <sheetView topLeftCell="A19" workbookViewId="0">
      <selection activeCell="M41" sqref="M41"/>
    </sheetView>
  </sheetViews>
  <sheetFormatPr defaultRowHeight="15" x14ac:dyDescent="0.25"/>
  <cols>
    <col min="1" max="1" width="13.140625" customWidth="1"/>
    <col min="4" max="4" width="11.28515625" customWidth="1"/>
    <col min="15" max="15" width="10.140625" customWidth="1"/>
  </cols>
  <sheetData>
    <row r="1" spans="1:17" ht="18.75" x14ac:dyDescent="0.3">
      <c r="A1" s="53" t="s">
        <v>37</v>
      </c>
      <c r="B1" s="53"/>
      <c r="C1" s="53"/>
      <c r="D1" s="1">
        <v>43251</v>
      </c>
    </row>
    <row r="3" spans="1:17" ht="18.75" customHeight="1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6">
        <f>E5+G5+I5+K5</f>
        <v>18</v>
      </c>
      <c r="D5" s="7">
        <f t="shared" ref="D5:D11" si="0">C5/B5</f>
        <v>0.38297872340425532</v>
      </c>
      <c r="E5" s="6">
        <v>4</v>
      </c>
      <c r="F5" s="8">
        <f t="shared" ref="F5:F9" si="1">E5/$C5</f>
        <v>0.22222222222222221</v>
      </c>
      <c r="G5" s="6">
        <v>12</v>
      </c>
      <c r="H5" s="9">
        <f t="shared" ref="H5:H13" si="2">G5/$C5</f>
        <v>0.66666666666666663</v>
      </c>
      <c r="I5" s="6">
        <v>2</v>
      </c>
      <c r="J5" s="9">
        <f t="shared" ref="J5:J13" si="3">I5/$C5</f>
        <v>0.1111111111111111</v>
      </c>
      <c r="K5" s="6">
        <v>0</v>
      </c>
      <c r="L5" s="9">
        <f t="shared" ref="L5:L13" si="4">K5/$C5</f>
        <v>0</v>
      </c>
      <c r="M5" s="10">
        <f t="shared" ref="M5:M13" si="5" xml:space="preserve"> (E5*5+G5*4+I5*3+K5*2)/C5</f>
        <v>4.1111111111111107</v>
      </c>
      <c r="N5" s="10">
        <v>27</v>
      </c>
      <c r="O5" s="11">
        <f t="shared" ref="O5:O13" si="6">(C5-K5)/C5</f>
        <v>1</v>
      </c>
      <c r="P5" s="11">
        <f t="shared" ref="P5:P13" si="7">(E5+G5)/C5</f>
        <v>0.88888888888888884</v>
      </c>
    </row>
    <row r="6" spans="1:17" ht="18.75" x14ac:dyDescent="0.3">
      <c r="A6" s="4" t="s">
        <v>11</v>
      </c>
      <c r="B6" s="4">
        <v>62</v>
      </c>
      <c r="C6" s="6">
        <f>E6+G6+I6+K6</f>
        <v>9</v>
      </c>
      <c r="D6" s="7">
        <f t="shared" si="0"/>
        <v>0.14516129032258066</v>
      </c>
      <c r="E6" s="6">
        <v>0</v>
      </c>
      <c r="F6" s="8">
        <f t="shared" si="1"/>
        <v>0</v>
      </c>
      <c r="G6" s="6">
        <v>4</v>
      </c>
      <c r="H6" s="9">
        <f t="shared" si="2"/>
        <v>0.44444444444444442</v>
      </c>
      <c r="I6" s="6">
        <v>4</v>
      </c>
      <c r="J6" s="9">
        <f t="shared" si="3"/>
        <v>0.44444444444444442</v>
      </c>
      <c r="K6" s="6">
        <v>1</v>
      </c>
      <c r="L6" s="9">
        <f t="shared" si="4"/>
        <v>0.1111111111111111</v>
      </c>
      <c r="M6" s="10">
        <f t="shared" si="5"/>
        <v>3.3333333333333335</v>
      </c>
      <c r="N6" s="10">
        <v>18</v>
      </c>
      <c r="O6" s="11">
        <f t="shared" si="6"/>
        <v>0.88888888888888884</v>
      </c>
      <c r="P6" s="11">
        <f t="shared" si="7"/>
        <v>0.44444444444444442</v>
      </c>
      <c r="Q6" t="s">
        <v>38</v>
      </c>
    </row>
    <row r="7" spans="1:17" ht="18.75" x14ac:dyDescent="0.3">
      <c r="A7" s="4" t="s">
        <v>16</v>
      </c>
      <c r="B7" s="27">
        <v>51</v>
      </c>
      <c r="C7" s="6">
        <f t="shared" ref="C7:C11" si="8">E7+G7+I7+K7</f>
        <v>4</v>
      </c>
      <c r="D7" s="24">
        <f t="shared" si="0"/>
        <v>7.8431372549019607E-2</v>
      </c>
      <c r="E7" s="23">
        <v>0</v>
      </c>
      <c r="F7" s="8">
        <f t="shared" si="1"/>
        <v>0</v>
      </c>
      <c r="G7" s="23">
        <v>2</v>
      </c>
      <c r="H7" s="9">
        <f t="shared" si="2"/>
        <v>0.5</v>
      </c>
      <c r="I7" s="23">
        <v>2</v>
      </c>
      <c r="J7" s="9">
        <f t="shared" si="3"/>
        <v>0.5</v>
      </c>
      <c r="K7" s="23">
        <v>0</v>
      </c>
      <c r="L7" s="9">
        <f t="shared" si="4"/>
        <v>0</v>
      </c>
      <c r="M7" s="10">
        <f t="shared" si="5"/>
        <v>3.5</v>
      </c>
      <c r="N7" s="25">
        <v>18</v>
      </c>
      <c r="O7" s="11">
        <f t="shared" si="6"/>
        <v>1</v>
      </c>
      <c r="P7" s="11">
        <f t="shared" si="7"/>
        <v>0.5</v>
      </c>
    </row>
    <row r="8" spans="1:17" ht="18.75" x14ac:dyDescent="0.3">
      <c r="A8" s="4" t="s">
        <v>17</v>
      </c>
      <c r="B8" s="26">
        <v>78</v>
      </c>
      <c r="C8" s="6">
        <f t="shared" si="8"/>
        <v>25</v>
      </c>
      <c r="D8" s="24">
        <f t="shared" si="0"/>
        <v>0.32051282051282054</v>
      </c>
      <c r="E8" s="23">
        <v>0</v>
      </c>
      <c r="F8" s="8">
        <f t="shared" si="1"/>
        <v>0</v>
      </c>
      <c r="G8" s="23">
        <v>11</v>
      </c>
      <c r="H8" s="9">
        <f t="shared" si="2"/>
        <v>0.44</v>
      </c>
      <c r="I8" s="23">
        <v>10</v>
      </c>
      <c r="J8" s="9">
        <f t="shared" si="3"/>
        <v>0.4</v>
      </c>
      <c r="K8" s="23">
        <v>4</v>
      </c>
      <c r="L8" s="9">
        <f t="shared" si="4"/>
        <v>0.16</v>
      </c>
      <c r="M8" s="10">
        <f t="shared" si="5"/>
        <v>3.28</v>
      </c>
      <c r="N8" s="25">
        <v>17</v>
      </c>
      <c r="O8" s="11">
        <f t="shared" si="6"/>
        <v>0.84</v>
      </c>
      <c r="P8" s="11">
        <f t="shared" si="7"/>
        <v>0.44</v>
      </c>
      <c r="Q8" s="34" t="s">
        <v>39</v>
      </c>
    </row>
    <row r="9" spans="1:17" ht="18.75" x14ac:dyDescent="0.3">
      <c r="A9" s="4" t="s">
        <v>12</v>
      </c>
      <c r="B9" s="26">
        <v>63</v>
      </c>
      <c r="C9" s="6">
        <f t="shared" si="8"/>
        <v>7</v>
      </c>
      <c r="D9" s="24">
        <f t="shared" si="0"/>
        <v>0.1111111111111111</v>
      </c>
      <c r="E9" s="23">
        <v>0</v>
      </c>
      <c r="F9" s="8">
        <f t="shared" si="1"/>
        <v>0</v>
      </c>
      <c r="G9" s="23">
        <v>2</v>
      </c>
      <c r="H9" s="9">
        <f t="shared" si="2"/>
        <v>0.2857142857142857</v>
      </c>
      <c r="I9" s="23">
        <v>4</v>
      </c>
      <c r="J9" s="9">
        <f t="shared" si="3"/>
        <v>0.5714285714285714</v>
      </c>
      <c r="K9" s="23">
        <v>1</v>
      </c>
      <c r="L9" s="9">
        <f t="shared" si="4"/>
        <v>0.14285714285714285</v>
      </c>
      <c r="M9" s="10">
        <f t="shared" si="5"/>
        <v>3.1428571428571428</v>
      </c>
      <c r="N9" s="25">
        <v>15</v>
      </c>
      <c r="O9" s="11">
        <f t="shared" si="6"/>
        <v>0.8571428571428571</v>
      </c>
      <c r="P9" s="11">
        <f t="shared" si="7"/>
        <v>0.2857142857142857</v>
      </c>
      <c r="Q9" s="34" t="s">
        <v>40</v>
      </c>
    </row>
    <row r="10" spans="1:17" ht="18.75" x14ac:dyDescent="0.3">
      <c r="A10" s="4" t="s">
        <v>18</v>
      </c>
      <c r="B10" s="26">
        <v>9</v>
      </c>
      <c r="C10" s="6">
        <f t="shared" si="8"/>
        <v>1</v>
      </c>
      <c r="D10" s="24">
        <f t="shared" si="0"/>
        <v>0.1111111111111111</v>
      </c>
      <c r="E10" s="23">
        <v>0</v>
      </c>
      <c r="F10" s="8">
        <v>0</v>
      </c>
      <c r="G10" s="23">
        <v>0</v>
      </c>
      <c r="H10" s="9">
        <v>0</v>
      </c>
      <c r="I10" s="23">
        <v>0</v>
      </c>
      <c r="J10" s="9">
        <f t="shared" si="3"/>
        <v>0</v>
      </c>
      <c r="K10" s="23">
        <v>1</v>
      </c>
      <c r="L10" s="9">
        <f t="shared" si="4"/>
        <v>1</v>
      </c>
      <c r="M10" s="10">
        <f t="shared" si="5"/>
        <v>2</v>
      </c>
      <c r="N10" s="25">
        <v>9</v>
      </c>
      <c r="O10" s="11">
        <f t="shared" si="6"/>
        <v>0</v>
      </c>
      <c r="P10" s="11">
        <f t="shared" si="7"/>
        <v>0</v>
      </c>
      <c r="Q10" s="34" t="s">
        <v>41</v>
      </c>
    </row>
    <row r="11" spans="1:17" ht="18.75" x14ac:dyDescent="0.3">
      <c r="A11" s="4" t="s">
        <v>19</v>
      </c>
      <c r="B11" s="26">
        <v>34</v>
      </c>
      <c r="C11" s="6">
        <f t="shared" si="8"/>
        <v>4</v>
      </c>
      <c r="D11" s="24">
        <f t="shared" si="0"/>
        <v>0.11764705882352941</v>
      </c>
      <c r="E11" s="26">
        <v>0</v>
      </c>
      <c r="F11" s="8">
        <v>0</v>
      </c>
      <c r="G11" s="26">
        <v>0</v>
      </c>
      <c r="H11" s="9">
        <f t="shared" si="2"/>
        <v>0</v>
      </c>
      <c r="I11" s="26">
        <v>3</v>
      </c>
      <c r="J11" s="9">
        <f t="shared" si="3"/>
        <v>0.75</v>
      </c>
      <c r="K11" s="26">
        <v>1</v>
      </c>
      <c r="L11" s="9">
        <f t="shared" si="4"/>
        <v>0.25</v>
      </c>
      <c r="M11" s="10">
        <f t="shared" si="5"/>
        <v>2.75</v>
      </c>
      <c r="N11" s="25">
        <v>12</v>
      </c>
      <c r="O11" s="11">
        <f t="shared" si="6"/>
        <v>0.75</v>
      </c>
      <c r="P11" s="11">
        <f t="shared" si="7"/>
        <v>0</v>
      </c>
      <c r="Q11" s="34" t="s">
        <v>42</v>
      </c>
    </row>
    <row r="12" spans="1:17" ht="18.75" x14ac:dyDescent="0.3">
      <c r="A12" s="13" t="s">
        <v>14</v>
      </c>
      <c r="B12" s="13">
        <f>SUM(B5:B11)</f>
        <v>344</v>
      </c>
      <c r="C12" s="14">
        <f>SUM(C5:C11)</f>
        <v>68</v>
      </c>
      <c r="D12" s="15">
        <f>C12/B12</f>
        <v>0.19767441860465115</v>
      </c>
      <c r="E12" s="14">
        <f>SUM(E5:E11)</f>
        <v>4</v>
      </c>
      <c r="F12" s="16">
        <f>E12/C12</f>
        <v>5.8823529411764705E-2</v>
      </c>
      <c r="G12" s="14">
        <f>SUM(G5:G11)</f>
        <v>31</v>
      </c>
      <c r="H12" s="16">
        <f t="shared" si="2"/>
        <v>0.45588235294117646</v>
      </c>
      <c r="I12" s="14">
        <f>SUM(I5:I11)</f>
        <v>25</v>
      </c>
      <c r="J12" s="16">
        <f t="shared" si="3"/>
        <v>0.36764705882352944</v>
      </c>
      <c r="K12" s="14">
        <f>SUM(K5:K11)</f>
        <v>8</v>
      </c>
      <c r="L12" s="16">
        <f t="shared" si="4"/>
        <v>0.11764705882352941</v>
      </c>
      <c r="M12" s="17">
        <f t="shared" si="5"/>
        <v>3.4558823529411766</v>
      </c>
      <c r="N12" s="17">
        <f>AVERAGE(N5:N11)</f>
        <v>16.571428571428573</v>
      </c>
      <c r="O12" s="15">
        <f t="shared" si="6"/>
        <v>0.88235294117647056</v>
      </c>
      <c r="P12" s="15">
        <f t="shared" si="7"/>
        <v>0.51470588235294112</v>
      </c>
    </row>
    <row r="13" spans="1:17" ht="18.75" x14ac:dyDescent="0.3">
      <c r="A13" s="18" t="s">
        <v>15</v>
      </c>
      <c r="B13" s="18">
        <v>3140</v>
      </c>
      <c r="C13" s="19">
        <v>3128</v>
      </c>
      <c r="D13" s="20">
        <f>C13/B13</f>
        <v>0.99617834394904459</v>
      </c>
      <c r="E13" s="19">
        <v>173</v>
      </c>
      <c r="F13" s="21">
        <f>E13/C13</f>
        <v>5.5306905370843991E-2</v>
      </c>
      <c r="G13" s="19">
        <v>1220</v>
      </c>
      <c r="H13" s="21">
        <f t="shared" si="2"/>
        <v>0.39002557544757033</v>
      </c>
      <c r="I13" s="19">
        <v>1550</v>
      </c>
      <c r="J13" s="21">
        <f t="shared" si="3"/>
        <v>0.49552429667519182</v>
      </c>
      <c r="K13" s="19">
        <v>185</v>
      </c>
      <c r="L13" s="21">
        <f t="shared" si="4"/>
        <v>5.914322250639386E-2</v>
      </c>
      <c r="M13" s="22">
        <f t="shared" si="5"/>
        <v>3.4414961636828645</v>
      </c>
      <c r="N13" s="22">
        <v>19.100000000000001</v>
      </c>
      <c r="O13" s="20">
        <f t="shared" si="6"/>
        <v>0.94085677749360619</v>
      </c>
      <c r="P13" s="20">
        <f t="shared" si="7"/>
        <v>0.44533248081841431</v>
      </c>
    </row>
    <row r="15" spans="1:17" ht="18.75" x14ac:dyDescent="0.3">
      <c r="A15" s="53" t="s">
        <v>37</v>
      </c>
      <c r="B15" s="53"/>
      <c r="C15" s="53"/>
      <c r="D15" s="1">
        <v>43276</v>
      </c>
    </row>
    <row r="17" spans="1:16" ht="18.75" x14ac:dyDescent="0.25">
      <c r="A17" s="54" t="s">
        <v>1</v>
      </c>
      <c r="B17" s="55" t="s">
        <v>2</v>
      </c>
      <c r="C17" s="57" t="s">
        <v>3</v>
      </c>
      <c r="D17" s="57"/>
      <c r="E17" s="58">
        <v>5</v>
      </c>
      <c r="F17" s="59"/>
      <c r="G17" s="58">
        <v>4</v>
      </c>
      <c r="H17" s="59"/>
      <c r="I17" s="58">
        <v>3</v>
      </c>
      <c r="J17" s="59"/>
      <c r="K17" s="58">
        <v>2</v>
      </c>
      <c r="L17" s="59"/>
      <c r="M17" s="51" t="s">
        <v>4</v>
      </c>
      <c r="N17" s="51" t="s">
        <v>5</v>
      </c>
      <c r="O17" s="51" t="s">
        <v>6</v>
      </c>
      <c r="P17" s="51" t="s">
        <v>7</v>
      </c>
    </row>
    <row r="18" spans="1:16" ht="37.5" x14ac:dyDescent="0.25">
      <c r="A18" s="54"/>
      <c r="B18" s="56"/>
      <c r="C18" s="2" t="s">
        <v>8</v>
      </c>
      <c r="D18" s="2" t="s">
        <v>9</v>
      </c>
      <c r="E18" s="3" t="s">
        <v>8</v>
      </c>
      <c r="F18" s="3" t="s">
        <v>9</v>
      </c>
      <c r="G18" s="3" t="s">
        <v>8</v>
      </c>
      <c r="H18" s="3" t="s">
        <v>9</v>
      </c>
      <c r="I18" s="3" t="s">
        <v>8</v>
      </c>
      <c r="J18" s="3" t="s">
        <v>9</v>
      </c>
      <c r="K18" s="3" t="s">
        <v>8</v>
      </c>
      <c r="L18" s="3" t="s">
        <v>9</v>
      </c>
      <c r="M18" s="52"/>
      <c r="N18" s="52"/>
      <c r="O18" s="52"/>
      <c r="P18" s="52"/>
    </row>
    <row r="19" spans="1:16" ht="18.75" x14ac:dyDescent="0.3">
      <c r="A19" s="4" t="s">
        <v>10</v>
      </c>
      <c r="B19" s="43"/>
      <c r="C19" s="44"/>
      <c r="D19" s="45"/>
      <c r="E19" s="44"/>
      <c r="F19" s="46"/>
      <c r="G19" s="44"/>
      <c r="H19" s="46"/>
      <c r="I19" s="44"/>
      <c r="J19" s="46"/>
      <c r="K19" s="44"/>
      <c r="L19" s="46"/>
      <c r="M19" s="47"/>
      <c r="N19" s="47"/>
      <c r="O19" s="48"/>
      <c r="P19" s="48"/>
    </row>
    <row r="20" spans="1:16" ht="18.75" x14ac:dyDescent="0.3">
      <c r="A20" s="4" t="s">
        <v>11</v>
      </c>
      <c r="B20" s="4">
        <v>62</v>
      </c>
      <c r="C20" s="6">
        <f>E20+G20+I20+K20</f>
        <v>1</v>
      </c>
      <c r="D20" s="7">
        <f t="shared" ref="D20:D25" si="9">C20/B20</f>
        <v>1.6129032258064516E-2</v>
      </c>
      <c r="E20" s="6">
        <v>0</v>
      </c>
      <c r="F20" s="8">
        <f t="shared" ref="F20:F23" si="10">E20/$C20</f>
        <v>0</v>
      </c>
      <c r="G20" s="6">
        <v>1</v>
      </c>
      <c r="H20" s="9">
        <f t="shared" ref="H20:H23" si="11">G20/$C20</f>
        <v>1</v>
      </c>
      <c r="I20" s="6">
        <v>0</v>
      </c>
      <c r="J20" s="9">
        <f t="shared" ref="J20:J27" si="12">I20/$C20</f>
        <v>0</v>
      </c>
      <c r="K20" s="6">
        <v>0</v>
      </c>
      <c r="L20" s="9">
        <f t="shared" ref="L20:L27" si="13">K20/$C20</f>
        <v>0</v>
      </c>
      <c r="M20" s="10">
        <f t="shared" ref="M20:M27" si="14" xml:space="preserve"> (E20*5+G20*4+I20*3+K20*2)/C20</f>
        <v>4</v>
      </c>
      <c r="N20" s="10">
        <v>24</v>
      </c>
      <c r="O20" s="11">
        <f t="shared" ref="O20:O27" si="15">(C20-K20)/C20</f>
        <v>1</v>
      </c>
      <c r="P20" s="11">
        <f t="shared" ref="P20:P27" si="16">(E20+G20)/C20</f>
        <v>1</v>
      </c>
    </row>
    <row r="21" spans="1:16" ht="18.75" x14ac:dyDescent="0.3">
      <c r="A21" s="4" t="s">
        <v>16</v>
      </c>
      <c r="B21" s="50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7"/>
      <c r="N21" s="47"/>
      <c r="O21" s="48"/>
      <c r="P21" s="48"/>
    </row>
    <row r="22" spans="1:16" ht="18.75" x14ac:dyDescent="0.3">
      <c r="A22" s="4" t="s">
        <v>17</v>
      </c>
      <c r="B22" s="26">
        <v>78</v>
      </c>
      <c r="C22" s="6">
        <f t="shared" ref="C22:C25" si="17">E22+G22+I22+K22</f>
        <v>4</v>
      </c>
      <c r="D22" s="24">
        <f t="shared" si="9"/>
        <v>5.128205128205128E-2</v>
      </c>
      <c r="E22" s="23">
        <v>0</v>
      </c>
      <c r="F22" s="8">
        <f t="shared" si="10"/>
        <v>0</v>
      </c>
      <c r="G22" s="23">
        <v>3</v>
      </c>
      <c r="H22" s="9">
        <f t="shared" si="11"/>
        <v>0.75</v>
      </c>
      <c r="I22" s="23">
        <v>1</v>
      </c>
      <c r="J22" s="9">
        <f t="shared" si="12"/>
        <v>0.25</v>
      </c>
      <c r="K22" s="23">
        <v>0</v>
      </c>
      <c r="L22" s="9">
        <f t="shared" si="13"/>
        <v>0</v>
      </c>
      <c r="M22" s="10">
        <f t="shared" si="14"/>
        <v>3.75</v>
      </c>
      <c r="N22" s="25">
        <v>21</v>
      </c>
      <c r="O22" s="11">
        <f t="shared" si="15"/>
        <v>1</v>
      </c>
      <c r="P22" s="11">
        <f t="shared" si="16"/>
        <v>0.75</v>
      </c>
    </row>
    <row r="23" spans="1:16" ht="18.75" x14ac:dyDescent="0.3">
      <c r="A23" s="4" t="s">
        <v>12</v>
      </c>
      <c r="B23" s="26">
        <v>63</v>
      </c>
      <c r="C23" s="6">
        <f t="shared" si="17"/>
        <v>1</v>
      </c>
      <c r="D23" s="24">
        <f t="shared" si="9"/>
        <v>1.5873015873015872E-2</v>
      </c>
      <c r="E23" s="23">
        <v>0</v>
      </c>
      <c r="F23" s="8">
        <f t="shared" si="10"/>
        <v>0</v>
      </c>
      <c r="G23" s="23">
        <v>1</v>
      </c>
      <c r="H23" s="9">
        <f t="shared" si="11"/>
        <v>1</v>
      </c>
      <c r="I23" s="23">
        <v>0</v>
      </c>
      <c r="J23" s="9">
        <f t="shared" si="12"/>
        <v>0</v>
      </c>
      <c r="K23" s="23">
        <v>0</v>
      </c>
      <c r="L23" s="9">
        <f t="shared" si="13"/>
        <v>0</v>
      </c>
      <c r="M23" s="10">
        <f t="shared" si="14"/>
        <v>4</v>
      </c>
      <c r="N23" s="25">
        <v>20</v>
      </c>
      <c r="O23" s="11">
        <f t="shared" si="15"/>
        <v>1</v>
      </c>
      <c r="P23" s="11">
        <f t="shared" si="16"/>
        <v>1</v>
      </c>
    </row>
    <row r="24" spans="1:16" ht="18.75" x14ac:dyDescent="0.3">
      <c r="A24" s="4" t="s">
        <v>18</v>
      </c>
      <c r="B24" s="26">
        <v>9</v>
      </c>
      <c r="C24" s="6">
        <f t="shared" si="17"/>
        <v>1</v>
      </c>
      <c r="D24" s="24">
        <f t="shared" si="9"/>
        <v>0.1111111111111111</v>
      </c>
      <c r="E24" s="23">
        <v>0</v>
      </c>
      <c r="F24" s="8">
        <v>0</v>
      </c>
      <c r="G24" s="23">
        <v>1</v>
      </c>
      <c r="H24" s="9">
        <v>0</v>
      </c>
      <c r="I24" s="23">
        <v>0</v>
      </c>
      <c r="J24" s="9">
        <f t="shared" si="12"/>
        <v>0</v>
      </c>
      <c r="K24" s="23">
        <v>0</v>
      </c>
      <c r="L24" s="9">
        <f t="shared" si="13"/>
        <v>0</v>
      </c>
      <c r="M24" s="10">
        <f t="shared" si="14"/>
        <v>4</v>
      </c>
      <c r="N24" s="25">
        <v>22</v>
      </c>
      <c r="O24" s="11">
        <f t="shared" si="15"/>
        <v>1</v>
      </c>
      <c r="P24" s="11">
        <f t="shared" si="16"/>
        <v>1</v>
      </c>
    </row>
    <row r="25" spans="1:16" ht="18.75" x14ac:dyDescent="0.3">
      <c r="A25" s="4" t="s">
        <v>19</v>
      </c>
      <c r="B25" s="26">
        <v>34</v>
      </c>
      <c r="C25" s="6">
        <f t="shared" si="17"/>
        <v>1</v>
      </c>
      <c r="D25" s="24">
        <f t="shared" si="9"/>
        <v>2.9411764705882353E-2</v>
      </c>
      <c r="E25" s="26">
        <v>0</v>
      </c>
      <c r="F25" s="8">
        <v>0</v>
      </c>
      <c r="G25" s="26">
        <v>1</v>
      </c>
      <c r="H25" s="9">
        <f t="shared" ref="H25:H27" si="18">G25/$C25</f>
        <v>1</v>
      </c>
      <c r="I25" s="26">
        <v>0</v>
      </c>
      <c r="J25" s="9">
        <f t="shared" si="12"/>
        <v>0</v>
      </c>
      <c r="K25" s="26">
        <v>0</v>
      </c>
      <c r="L25" s="9">
        <f t="shared" si="13"/>
        <v>0</v>
      </c>
      <c r="M25" s="10">
        <f t="shared" si="14"/>
        <v>4</v>
      </c>
      <c r="N25" s="25">
        <v>26</v>
      </c>
      <c r="O25" s="11">
        <f t="shared" si="15"/>
        <v>1</v>
      </c>
      <c r="P25" s="11">
        <f t="shared" si="16"/>
        <v>1</v>
      </c>
    </row>
    <row r="26" spans="1:16" ht="18.75" x14ac:dyDescent="0.3">
      <c r="A26" s="13" t="s">
        <v>14</v>
      </c>
      <c r="B26" s="13">
        <f>SUM(B19:B25)</f>
        <v>246</v>
      </c>
      <c r="C26" s="14">
        <f>SUM(C19:C25)</f>
        <v>8</v>
      </c>
      <c r="D26" s="15">
        <f>C26/B26</f>
        <v>3.2520325203252036E-2</v>
      </c>
      <c r="E26" s="14">
        <f>SUM(E19:E25)</f>
        <v>0</v>
      </c>
      <c r="F26" s="16">
        <f>E26/C26</f>
        <v>0</v>
      </c>
      <c r="G26" s="14">
        <f>SUM(G19:G25)</f>
        <v>7</v>
      </c>
      <c r="H26" s="16">
        <f t="shared" si="18"/>
        <v>0.875</v>
      </c>
      <c r="I26" s="14">
        <f>SUM(I19:I25)</f>
        <v>1</v>
      </c>
      <c r="J26" s="16">
        <f t="shared" si="12"/>
        <v>0.125</v>
      </c>
      <c r="K26" s="14">
        <f>SUM(K19:K25)</f>
        <v>0</v>
      </c>
      <c r="L26" s="16">
        <f t="shared" si="13"/>
        <v>0</v>
      </c>
      <c r="M26" s="17">
        <f t="shared" si="14"/>
        <v>3.875</v>
      </c>
      <c r="N26" s="17">
        <f>AVERAGE(N19:N25)</f>
        <v>22.6</v>
      </c>
      <c r="O26" s="15">
        <f t="shared" si="15"/>
        <v>1</v>
      </c>
      <c r="P26" s="15">
        <f t="shared" si="16"/>
        <v>0.875</v>
      </c>
    </row>
    <row r="27" spans="1:16" ht="18.75" x14ac:dyDescent="0.3">
      <c r="A27" s="18" t="s">
        <v>15</v>
      </c>
      <c r="B27" s="18">
        <v>163</v>
      </c>
      <c r="C27" s="19">
        <f>E27+G27+I27+K27</f>
        <v>163</v>
      </c>
      <c r="D27" s="20">
        <f>C27/B27</f>
        <v>1</v>
      </c>
      <c r="E27" s="19">
        <v>1</v>
      </c>
      <c r="F27" s="21">
        <f>E27/C27</f>
        <v>6.1349693251533744E-3</v>
      </c>
      <c r="G27" s="19">
        <v>45</v>
      </c>
      <c r="H27" s="21">
        <f t="shared" si="18"/>
        <v>0.27607361963190186</v>
      </c>
      <c r="I27" s="19">
        <v>105</v>
      </c>
      <c r="J27" s="21">
        <f t="shared" si="12"/>
        <v>0.64417177914110424</v>
      </c>
      <c r="K27" s="19">
        <v>12</v>
      </c>
      <c r="L27" s="21">
        <f t="shared" si="13"/>
        <v>7.3619631901840496E-2</v>
      </c>
      <c r="M27" s="22">
        <f t="shared" si="14"/>
        <v>3.2147239263803682</v>
      </c>
      <c r="N27" s="22">
        <v>17.100000000000001</v>
      </c>
      <c r="O27" s="20">
        <f t="shared" si="15"/>
        <v>0.92638036809815949</v>
      </c>
      <c r="P27" s="20">
        <f t="shared" si="16"/>
        <v>0.2822085889570552</v>
      </c>
    </row>
    <row r="29" spans="1:16" ht="18.75" x14ac:dyDescent="0.3">
      <c r="A29" s="53" t="s">
        <v>37</v>
      </c>
      <c r="B29" s="53"/>
      <c r="C29" s="53"/>
      <c r="D29" s="1" t="s">
        <v>72</v>
      </c>
    </row>
    <row r="31" spans="1:16" ht="18.75" x14ac:dyDescent="0.25">
      <c r="A31" s="54" t="s">
        <v>1</v>
      </c>
      <c r="B31" s="55" t="s">
        <v>2</v>
      </c>
      <c r="C31" s="57" t="s">
        <v>3</v>
      </c>
      <c r="D31" s="57"/>
      <c r="E31" s="58">
        <v>5</v>
      </c>
      <c r="F31" s="59"/>
      <c r="G31" s="58">
        <v>4</v>
      </c>
      <c r="H31" s="59"/>
      <c r="I31" s="58">
        <v>3</v>
      </c>
      <c r="J31" s="59"/>
      <c r="K31" s="58">
        <v>2</v>
      </c>
      <c r="L31" s="59"/>
      <c r="M31" s="51" t="s">
        <v>4</v>
      </c>
      <c r="N31" s="51" t="s">
        <v>5</v>
      </c>
      <c r="O31" s="51" t="s">
        <v>6</v>
      </c>
      <c r="P31" s="51" t="s">
        <v>7</v>
      </c>
    </row>
    <row r="32" spans="1:16" ht="37.5" x14ac:dyDescent="0.25">
      <c r="A32" s="54"/>
      <c r="B32" s="56"/>
      <c r="C32" s="2" t="s">
        <v>8</v>
      </c>
      <c r="D32" s="2" t="s">
        <v>9</v>
      </c>
      <c r="E32" s="3" t="s">
        <v>8</v>
      </c>
      <c r="F32" s="3" t="s">
        <v>9</v>
      </c>
      <c r="G32" s="3" t="s">
        <v>8</v>
      </c>
      <c r="H32" s="3" t="s">
        <v>9</v>
      </c>
      <c r="I32" s="3" t="s">
        <v>8</v>
      </c>
      <c r="J32" s="3" t="s">
        <v>9</v>
      </c>
      <c r="K32" s="3" t="s">
        <v>8</v>
      </c>
      <c r="L32" s="3" t="s">
        <v>9</v>
      </c>
      <c r="M32" s="52"/>
      <c r="N32" s="52"/>
      <c r="O32" s="52"/>
      <c r="P32" s="52"/>
    </row>
    <row r="33" spans="1:16" ht="18.75" x14ac:dyDescent="0.3">
      <c r="A33" s="4" t="s">
        <v>10</v>
      </c>
      <c r="B33" s="5">
        <v>47</v>
      </c>
      <c r="C33" s="6">
        <f>E33+G33+I33+K33</f>
        <v>18</v>
      </c>
      <c r="D33" s="7">
        <f t="shared" ref="D33:D39" si="19">C33/B33</f>
        <v>0.38297872340425532</v>
      </c>
      <c r="E33" s="6">
        <v>4</v>
      </c>
      <c r="F33" s="8">
        <f t="shared" ref="F33:F37" si="20">E33/$C33</f>
        <v>0.22222222222222221</v>
      </c>
      <c r="G33" s="6">
        <v>12</v>
      </c>
      <c r="H33" s="9">
        <f t="shared" ref="H33:H37" si="21">G33/$C33</f>
        <v>0.66666666666666663</v>
      </c>
      <c r="I33" s="6">
        <v>2</v>
      </c>
      <c r="J33" s="9">
        <f t="shared" ref="J33:J41" si="22">I33/$C33</f>
        <v>0.1111111111111111</v>
      </c>
      <c r="K33" s="6">
        <v>0</v>
      </c>
      <c r="L33" s="9">
        <f t="shared" ref="L33:L41" si="23">K33/$C33</f>
        <v>0</v>
      </c>
      <c r="M33" s="10">
        <f t="shared" ref="M33:M41" si="24" xml:space="preserve"> (E33*5+G33*4+I33*3+K33*2)/C33</f>
        <v>4.1111111111111107</v>
      </c>
      <c r="N33" s="10">
        <v>27</v>
      </c>
      <c r="O33" s="11">
        <f t="shared" ref="O33:O41" si="25">(C33-K33)/C33</f>
        <v>1</v>
      </c>
      <c r="P33" s="11">
        <f t="shared" ref="P33:P41" si="26">(E33+G33)/C33</f>
        <v>0.88888888888888884</v>
      </c>
    </row>
    <row r="34" spans="1:16" ht="18.75" x14ac:dyDescent="0.3">
      <c r="A34" s="4" t="s">
        <v>11</v>
      </c>
      <c r="B34" s="4">
        <v>62</v>
      </c>
      <c r="C34" s="6">
        <f>E34+G34+I34+K34</f>
        <v>9</v>
      </c>
      <c r="D34" s="7">
        <f t="shared" si="19"/>
        <v>0.14516129032258066</v>
      </c>
      <c r="E34" s="6">
        <v>0</v>
      </c>
      <c r="F34" s="8">
        <f t="shared" si="20"/>
        <v>0</v>
      </c>
      <c r="G34" s="6">
        <v>5</v>
      </c>
      <c r="H34" s="9">
        <f t="shared" si="21"/>
        <v>0.55555555555555558</v>
      </c>
      <c r="I34" s="6">
        <v>4</v>
      </c>
      <c r="J34" s="9">
        <f t="shared" si="22"/>
        <v>0.44444444444444442</v>
      </c>
      <c r="K34" s="6">
        <v>0</v>
      </c>
      <c r="L34" s="9">
        <f t="shared" si="23"/>
        <v>0</v>
      </c>
      <c r="M34" s="10">
        <f t="shared" si="24"/>
        <v>3.5555555555555554</v>
      </c>
      <c r="N34" s="10">
        <v>21</v>
      </c>
      <c r="O34" s="11">
        <f t="shared" si="25"/>
        <v>1</v>
      </c>
      <c r="P34" s="11">
        <f t="shared" si="26"/>
        <v>0.55555555555555558</v>
      </c>
    </row>
    <row r="35" spans="1:16" ht="18.75" x14ac:dyDescent="0.3">
      <c r="A35" s="4" t="s">
        <v>16</v>
      </c>
      <c r="B35" s="27">
        <v>51</v>
      </c>
      <c r="C35" s="6">
        <f t="shared" ref="C35:C39" si="27">E35+G35+I35+K35</f>
        <v>4</v>
      </c>
      <c r="D35" s="24">
        <f t="shared" si="19"/>
        <v>7.8431372549019607E-2</v>
      </c>
      <c r="E35" s="23">
        <v>0</v>
      </c>
      <c r="F35" s="8">
        <f t="shared" si="20"/>
        <v>0</v>
      </c>
      <c r="G35" s="23">
        <v>2</v>
      </c>
      <c r="H35" s="9">
        <f t="shared" si="21"/>
        <v>0.5</v>
      </c>
      <c r="I35" s="23">
        <v>2</v>
      </c>
      <c r="J35" s="9">
        <f t="shared" si="22"/>
        <v>0.5</v>
      </c>
      <c r="K35" s="23">
        <v>0</v>
      </c>
      <c r="L35" s="9">
        <f t="shared" si="23"/>
        <v>0</v>
      </c>
      <c r="M35" s="10">
        <f t="shared" si="24"/>
        <v>3.5</v>
      </c>
      <c r="N35" s="25">
        <v>18</v>
      </c>
      <c r="O35" s="11">
        <f t="shared" si="25"/>
        <v>1</v>
      </c>
      <c r="P35" s="11">
        <f t="shared" si="26"/>
        <v>0.5</v>
      </c>
    </row>
    <row r="36" spans="1:16" ht="18.75" x14ac:dyDescent="0.3">
      <c r="A36" s="4" t="s">
        <v>17</v>
      </c>
      <c r="B36" s="26">
        <v>78</v>
      </c>
      <c r="C36" s="6">
        <f t="shared" si="27"/>
        <v>25</v>
      </c>
      <c r="D36" s="24">
        <f t="shared" si="19"/>
        <v>0.32051282051282054</v>
      </c>
      <c r="E36" s="23">
        <v>0</v>
      </c>
      <c r="F36" s="8">
        <f t="shared" si="20"/>
        <v>0</v>
      </c>
      <c r="G36" s="23">
        <v>14</v>
      </c>
      <c r="H36" s="9">
        <f t="shared" si="21"/>
        <v>0.56000000000000005</v>
      </c>
      <c r="I36" s="23">
        <v>11</v>
      </c>
      <c r="J36" s="9">
        <f t="shared" si="22"/>
        <v>0.44</v>
      </c>
      <c r="K36" s="23">
        <v>0</v>
      </c>
      <c r="L36" s="9">
        <f t="shared" si="23"/>
        <v>0</v>
      </c>
      <c r="M36" s="10">
        <f t="shared" si="24"/>
        <v>3.56</v>
      </c>
      <c r="N36" s="25">
        <v>19</v>
      </c>
      <c r="O36" s="11">
        <f t="shared" si="25"/>
        <v>1</v>
      </c>
      <c r="P36" s="11">
        <f t="shared" si="26"/>
        <v>0.56000000000000005</v>
      </c>
    </row>
    <row r="37" spans="1:16" ht="18.75" x14ac:dyDescent="0.3">
      <c r="A37" s="4" t="s">
        <v>12</v>
      </c>
      <c r="B37" s="26">
        <v>63</v>
      </c>
      <c r="C37" s="6">
        <f t="shared" si="27"/>
        <v>7</v>
      </c>
      <c r="D37" s="24">
        <f t="shared" si="19"/>
        <v>0.1111111111111111</v>
      </c>
      <c r="E37" s="23">
        <v>0</v>
      </c>
      <c r="F37" s="8">
        <f t="shared" si="20"/>
        <v>0</v>
      </c>
      <c r="G37" s="23">
        <v>3</v>
      </c>
      <c r="H37" s="9">
        <f t="shared" si="21"/>
        <v>0.42857142857142855</v>
      </c>
      <c r="I37" s="23">
        <v>4</v>
      </c>
      <c r="J37" s="9">
        <f t="shared" si="22"/>
        <v>0.5714285714285714</v>
      </c>
      <c r="K37" s="23">
        <v>0</v>
      </c>
      <c r="L37" s="9">
        <f t="shared" si="23"/>
        <v>0</v>
      </c>
      <c r="M37" s="10">
        <f t="shared" si="24"/>
        <v>3.4285714285714284</v>
      </c>
      <c r="N37" s="25">
        <v>17.5</v>
      </c>
      <c r="O37" s="11">
        <f t="shared" si="25"/>
        <v>1</v>
      </c>
      <c r="P37" s="11">
        <f t="shared" si="26"/>
        <v>0.42857142857142855</v>
      </c>
    </row>
    <row r="38" spans="1:16" ht="18.75" x14ac:dyDescent="0.3">
      <c r="A38" s="4" t="s">
        <v>18</v>
      </c>
      <c r="B38" s="26">
        <v>9</v>
      </c>
      <c r="C38" s="6">
        <f t="shared" si="27"/>
        <v>1</v>
      </c>
      <c r="D38" s="24">
        <f t="shared" si="19"/>
        <v>0.1111111111111111</v>
      </c>
      <c r="E38" s="23">
        <v>0</v>
      </c>
      <c r="F38" s="8">
        <v>0</v>
      </c>
      <c r="G38" s="23">
        <v>1</v>
      </c>
      <c r="H38" s="9">
        <v>0</v>
      </c>
      <c r="I38" s="23">
        <v>0</v>
      </c>
      <c r="J38" s="9">
        <f t="shared" si="22"/>
        <v>0</v>
      </c>
      <c r="K38" s="23">
        <v>0</v>
      </c>
      <c r="L38" s="9">
        <f t="shared" si="23"/>
        <v>0</v>
      </c>
      <c r="M38" s="10">
        <f t="shared" si="24"/>
        <v>4</v>
      </c>
      <c r="N38" s="25">
        <v>15.5</v>
      </c>
      <c r="O38" s="11">
        <f t="shared" si="25"/>
        <v>1</v>
      </c>
      <c r="P38" s="11">
        <f t="shared" si="26"/>
        <v>1</v>
      </c>
    </row>
    <row r="39" spans="1:16" ht="18.75" x14ac:dyDescent="0.3">
      <c r="A39" s="4" t="s">
        <v>19</v>
      </c>
      <c r="B39" s="26">
        <v>34</v>
      </c>
      <c r="C39" s="6">
        <f t="shared" si="27"/>
        <v>4</v>
      </c>
      <c r="D39" s="24">
        <f t="shared" si="19"/>
        <v>0.11764705882352941</v>
      </c>
      <c r="E39" s="26">
        <v>0</v>
      </c>
      <c r="F39" s="8">
        <v>0</v>
      </c>
      <c r="G39" s="26">
        <v>0</v>
      </c>
      <c r="H39" s="9">
        <f t="shared" ref="H39:H41" si="28">G39/$C39</f>
        <v>0</v>
      </c>
      <c r="I39" s="26">
        <v>4</v>
      </c>
      <c r="J39" s="9">
        <f t="shared" si="22"/>
        <v>1</v>
      </c>
      <c r="K39" s="26">
        <v>0</v>
      </c>
      <c r="L39" s="9">
        <f t="shared" si="23"/>
        <v>0</v>
      </c>
      <c r="M39" s="10">
        <f t="shared" si="24"/>
        <v>3</v>
      </c>
      <c r="N39" s="25">
        <v>19</v>
      </c>
      <c r="O39" s="11">
        <f t="shared" si="25"/>
        <v>1</v>
      </c>
      <c r="P39" s="11">
        <f t="shared" si="26"/>
        <v>0</v>
      </c>
    </row>
    <row r="40" spans="1:16" ht="18.75" x14ac:dyDescent="0.3">
      <c r="A40" s="13" t="s">
        <v>14</v>
      </c>
      <c r="B40" s="13">
        <f>SUM(B33:B39)</f>
        <v>344</v>
      </c>
      <c r="C40" s="14">
        <f>SUM(C33:C39)</f>
        <v>68</v>
      </c>
      <c r="D40" s="15">
        <f>C40/B40</f>
        <v>0.19767441860465115</v>
      </c>
      <c r="E40" s="14">
        <f>SUM(E33:E39)</f>
        <v>4</v>
      </c>
      <c r="F40" s="16">
        <f>E40/C40</f>
        <v>5.8823529411764705E-2</v>
      </c>
      <c r="G40" s="14">
        <f>SUM(G33:G39)</f>
        <v>37</v>
      </c>
      <c r="H40" s="16">
        <f t="shared" si="28"/>
        <v>0.54411764705882348</v>
      </c>
      <c r="I40" s="14">
        <f>SUM(I33:I39)</f>
        <v>27</v>
      </c>
      <c r="J40" s="16">
        <f t="shared" si="22"/>
        <v>0.39705882352941174</v>
      </c>
      <c r="K40" s="14">
        <f>SUM(K33:K39)</f>
        <v>0</v>
      </c>
      <c r="L40" s="16">
        <f t="shared" si="23"/>
        <v>0</v>
      </c>
      <c r="M40" s="17">
        <f t="shared" si="24"/>
        <v>3.6617647058823528</v>
      </c>
      <c r="N40" s="17">
        <f>AVERAGE(N33:N39)</f>
        <v>19.571428571428573</v>
      </c>
      <c r="O40" s="15">
        <f t="shared" si="25"/>
        <v>1</v>
      </c>
      <c r="P40" s="15">
        <f t="shared" si="26"/>
        <v>0.6029411764705882</v>
      </c>
    </row>
    <row r="41" spans="1:16" ht="18.75" x14ac:dyDescent="0.3">
      <c r="A41" s="18" t="s">
        <v>15</v>
      </c>
      <c r="B41" s="18">
        <v>3303</v>
      </c>
      <c r="C41" s="19">
        <f>E41+G41+I41+K41</f>
        <v>3282</v>
      </c>
      <c r="D41" s="20">
        <f>C41/B41</f>
        <v>0.99364214350590374</v>
      </c>
      <c r="E41" s="19">
        <v>174</v>
      </c>
      <c r="F41" s="21">
        <f>E41/C41</f>
        <v>5.3016453382084092E-2</v>
      </c>
      <c r="G41" s="19">
        <v>1256</v>
      </c>
      <c r="H41" s="21">
        <f t="shared" si="28"/>
        <v>0.3826934795856185</v>
      </c>
      <c r="I41" s="19">
        <v>1655</v>
      </c>
      <c r="J41" s="21">
        <f t="shared" si="22"/>
        <v>0.50426569165143209</v>
      </c>
      <c r="K41" s="19">
        <v>197</v>
      </c>
      <c r="L41" s="21">
        <f t="shared" si="23"/>
        <v>6.0024375380865323E-2</v>
      </c>
      <c r="M41" s="22">
        <f t="shared" si="24"/>
        <v>3.4287020109689212</v>
      </c>
      <c r="N41" s="22">
        <v>18.100000000000001</v>
      </c>
      <c r="O41" s="20">
        <f t="shared" si="25"/>
        <v>0.93997562461913464</v>
      </c>
      <c r="P41" s="20">
        <f t="shared" si="26"/>
        <v>0.43570993296770261</v>
      </c>
    </row>
  </sheetData>
  <mergeCells count="36">
    <mergeCell ref="O17:O18"/>
    <mergeCell ref="P17:P18"/>
    <mergeCell ref="A29:C29"/>
    <mergeCell ref="A31:A32"/>
    <mergeCell ref="B31:B32"/>
    <mergeCell ref="C31:D31"/>
    <mergeCell ref="E31:F31"/>
    <mergeCell ref="G31:H31"/>
    <mergeCell ref="I31:J31"/>
    <mergeCell ref="K31:L31"/>
    <mergeCell ref="M31:M32"/>
    <mergeCell ref="N31:N32"/>
    <mergeCell ref="O31:O32"/>
    <mergeCell ref="P31:P32"/>
    <mergeCell ref="G17:H17"/>
    <mergeCell ref="I17:J17"/>
    <mergeCell ref="K17:L17"/>
    <mergeCell ref="M17:M18"/>
    <mergeCell ref="N17:N18"/>
    <mergeCell ref="A15:C15"/>
    <mergeCell ref="A17:A18"/>
    <mergeCell ref="B17:B18"/>
    <mergeCell ref="C17:D17"/>
    <mergeCell ref="E17:F1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topLeftCell="A22" workbookViewId="0">
      <selection activeCell="K43" sqref="K43"/>
    </sheetView>
  </sheetViews>
  <sheetFormatPr defaultRowHeight="15" x14ac:dyDescent="0.25"/>
  <cols>
    <col min="1" max="1" width="14" customWidth="1"/>
    <col min="4" max="4" width="10.140625" bestFit="1" customWidth="1"/>
  </cols>
  <sheetData>
    <row r="1" spans="1:16" ht="18.75" x14ac:dyDescent="0.3">
      <c r="A1" s="53" t="s">
        <v>45</v>
      </c>
      <c r="B1" s="53"/>
      <c r="C1" s="53"/>
      <c r="D1" s="1">
        <v>43256</v>
      </c>
    </row>
    <row r="3" spans="1:16" ht="18.75" customHeight="1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6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6" ht="18.75" x14ac:dyDescent="0.3">
      <c r="A5" s="4" t="s">
        <v>10</v>
      </c>
      <c r="B5" s="5">
        <v>47</v>
      </c>
      <c r="C5" s="6">
        <f>E5+G5+I5+K5</f>
        <v>47</v>
      </c>
      <c r="D5" s="7">
        <f t="shared" ref="D5:D11" si="0">C5/B5</f>
        <v>1</v>
      </c>
      <c r="E5" s="6">
        <v>15</v>
      </c>
      <c r="F5" s="8">
        <f t="shared" ref="F5:F11" si="1">E5/$C5</f>
        <v>0.31914893617021278</v>
      </c>
      <c r="G5" s="6">
        <v>16</v>
      </c>
      <c r="H5" s="9">
        <f t="shared" ref="H5:H13" si="2">G5/$C5</f>
        <v>0.34042553191489361</v>
      </c>
      <c r="I5" s="6">
        <v>9</v>
      </c>
      <c r="J5" s="9">
        <f t="shared" ref="J5:J13" si="3">I5/$C5</f>
        <v>0.19148936170212766</v>
      </c>
      <c r="K5" s="6">
        <v>7</v>
      </c>
      <c r="L5" s="9">
        <f t="shared" ref="L5:L13" si="4">K5/$C5</f>
        <v>0.14893617021276595</v>
      </c>
      <c r="M5" s="10">
        <f t="shared" ref="M5:M13" si="5" xml:space="preserve"> (E5*5+G5*4+I5*3+K5*2)/C5</f>
        <v>3.8297872340425534</v>
      </c>
      <c r="N5" s="10">
        <v>18</v>
      </c>
      <c r="O5" s="11">
        <f t="shared" ref="O5:O13" si="6">(C5-K5)/C5</f>
        <v>0.85106382978723405</v>
      </c>
      <c r="P5" s="11">
        <f t="shared" ref="P5:P13" si="7">(E5+G5)/C5</f>
        <v>0.65957446808510634</v>
      </c>
    </row>
    <row r="6" spans="1:16" ht="18.75" x14ac:dyDescent="0.3">
      <c r="A6" s="4" t="s">
        <v>11</v>
      </c>
      <c r="B6" s="4">
        <v>62</v>
      </c>
      <c r="C6" s="6">
        <f>E6+G6+I6+K6</f>
        <v>62</v>
      </c>
      <c r="D6" s="7">
        <f t="shared" si="0"/>
        <v>1</v>
      </c>
      <c r="E6" s="6">
        <v>5</v>
      </c>
      <c r="F6" s="8">
        <f t="shared" si="1"/>
        <v>8.0645161290322578E-2</v>
      </c>
      <c r="G6" s="6">
        <v>22</v>
      </c>
      <c r="H6" s="9">
        <f t="shared" si="2"/>
        <v>0.35483870967741937</v>
      </c>
      <c r="I6" s="6">
        <v>18</v>
      </c>
      <c r="J6" s="9">
        <f t="shared" si="3"/>
        <v>0.29032258064516131</v>
      </c>
      <c r="K6" s="6">
        <v>17</v>
      </c>
      <c r="L6" s="9">
        <f t="shared" si="4"/>
        <v>0.27419354838709675</v>
      </c>
      <c r="M6" s="10">
        <f t="shared" si="5"/>
        <v>3.2419354838709675</v>
      </c>
      <c r="N6" s="10">
        <v>13</v>
      </c>
      <c r="O6" s="11">
        <f t="shared" si="6"/>
        <v>0.72580645161290325</v>
      </c>
      <c r="P6" s="11">
        <f t="shared" si="7"/>
        <v>0.43548387096774194</v>
      </c>
    </row>
    <row r="7" spans="1:16" ht="18.75" x14ac:dyDescent="0.3">
      <c r="A7" s="4" t="s">
        <v>16</v>
      </c>
      <c r="B7" s="27">
        <v>51</v>
      </c>
      <c r="C7" s="6">
        <f>E7+G7+I7+K7</f>
        <v>51</v>
      </c>
      <c r="D7" s="24">
        <f t="shared" si="0"/>
        <v>1</v>
      </c>
      <c r="E7" s="23">
        <v>3</v>
      </c>
      <c r="F7" s="8">
        <f t="shared" si="1"/>
        <v>5.8823529411764705E-2</v>
      </c>
      <c r="G7" s="23">
        <v>21</v>
      </c>
      <c r="H7" s="9">
        <f t="shared" si="2"/>
        <v>0.41176470588235292</v>
      </c>
      <c r="I7" s="23">
        <v>15</v>
      </c>
      <c r="J7" s="9">
        <f t="shared" si="3"/>
        <v>0.29411764705882354</v>
      </c>
      <c r="K7" s="23">
        <v>12</v>
      </c>
      <c r="L7" s="9">
        <f t="shared" si="4"/>
        <v>0.23529411764705882</v>
      </c>
      <c r="M7" s="10">
        <f t="shared" si="5"/>
        <v>3.2941176470588234</v>
      </c>
      <c r="N7" s="25">
        <v>13</v>
      </c>
      <c r="O7" s="11">
        <f t="shared" si="6"/>
        <v>0.76470588235294112</v>
      </c>
      <c r="P7" s="11">
        <f t="shared" si="7"/>
        <v>0.47058823529411764</v>
      </c>
    </row>
    <row r="8" spans="1:16" ht="18.75" x14ac:dyDescent="0.3">
      <c r="A8" s="4" t="s">
        <v>17</v>
      </c>
      <c r="B8" s="26">
        <v>78</v>
      </c>
      <c r="C8" s="6">
        <f t="shared" ref="C8:C11" si="8">E8+G8+I8+K8</f>
        <v>78</v>
      </c>
      <c r="D8" s="24">
        <f t="shared" si="0"/>
        <v>1</v>
      </c>
      <c r="E8" s="23">
        <v>6</v>
      </c>
      <c r="F8" s="8">
        <f t="shared" si="1"/>
        <v>7.6923076923076927E-2</v>
      </c>
      <c r="G8" s="23">
        <v>42</v>
      </c>
      <c r="H8" s="9">
        <f t="shared" si="2"/>
        <v>0.53846153846153844</v>
      </c>
      <c r="I8" s="23">
        <v>22</v>
      </c>
      <c r="J8" s="9">
        <f t="shared" si="3"/>
        <v>0.28205128205128205</v>
      </c>
      <c r="K8" s="23">
        <v>8</v>
      </c>
      <c r="L8" s="9">
        <f t="shared" si="4"/>
        <v>0.10256410256410256</v>
      </c>
      <c r="M8" s="10">
        <f t="shared" si="5"/>
        <v>3.5897435897435899</v>
      </c>
      <c r="N8" s="25">
        <v>16</v>
      </c>
      <c r="O8" s="11">
        <f t="shared" si="6"/>
        <v>0.89743589743589747</v>
      </c>
      <c r="P8" s="11">
        <f t="shared" si="7"/>
        <v>0.61538461538461542</v>
      </c>
    </row>
    <row r="9" spans="1:16" ht="18.75" x14ac:dyDescent="0.3">
      <c r="A9" s="4" t="s">
        <v>12</v>
      </c>
      <c r="B9" s="26">
        <v>64</v>
      </c>
      <c r="C9" s="6">
        <f t="shared" si="8"/>
        <v>64</v>
      </c>
      <c r="D9" s="24">
        <f t="shared" si="0"/>
        <v>1</v>
      </c>
      <c r="E9" s="23">
        <v>0</v>
      </c>
      <c r="F9" s="8">
        <f t="shared" si="1"/>
        <v>0</v>
      </c>
      <c r="G9" s="23">
        <v>14</v>
      </c>
      <c r="H9" s="9">
        <f t="shared" si="2"/>
        <v>0.21875</v>
      </c>
      <c r="I9" s="23">
        <v>26</v>
      </c>
      <c r="J9" s="9">
        <f t="shared" si="3"/>
        <v>0.40625</v>
      </c>
      <c r="K9" s="23">
        <v>24</v>
      </c>
      <c r="L9" s="9">
        <f t="shared" si="4"/>
        <v>0.375</v>
      </c>
      <c r="M9" s="10">
        <f t="shared" si="5"/>
        <v>2.84375</v>
      </c>
      <c r="N9" s="25">
        <v>10</v>
      </c>
      <c r="O9" s="11">
        <f t="shared" si="6"/>
        <v>0.625</v>
      </c>
      <c r="P9" s="11">
        <f t="shared" si="7"/>
        <v>0.21875</v>
      </c>
    </row>
    <row r="10" spans="1:16" ht="18.75" x14ac:dyDescent="0.3">
      <c r="A10" s="4" t="s">
        <v>18</v>
      </c>
      <c r="B10" s="26">
        <v>9</v>
      </c>
      <c r="C10" s="6">
        <f t="shared" si="8"/>
        <v>9</v>
      </c>
      <c r="D10" s="24">
        <f t="shared" si="0"/>
        <v>1</v>
      </c>
      <c r="E10" s="23">
        <v>0</v>
      </c>
      <c r="F10" s="8">
        <f t="shared" si="1"/>
        <v>0</v>
      </c>
      <c r="G10" s="23">
        <v>2</v>
      </c>
      <c r="H10" s="9">
        <f t="shared" si="2"/>
        <v>0.22222222222222221</v>
      </c>
      <c r="I10" s="23">
        <v>5</v>
      </c>
      <c r="J10" s="9">
        <f t="shared" si="3"/>
        <v>0.55555555555555558</v>
      </c>
      <c r="K10" s="23">
        <v>2</v>
      </c>
      <c r="L10" s="9">
        <f t="shared" si="4"/>
        <v>0.22222222222222221</v>
      </c>
      <c r="M10" s="10">
        <f t="shared" si="5"/>
        <v>3</v>
      </c>
      <c r="N10" s="25">
        <v>11</v>
      </c>
      <c r="O10" s="11">
        <f t="shared" si="6"/>
        <v>0.77777777777777779</v>
      </c>
      <c r="P10" s="11">
        <f t="shared" si="7"/>
        <v>0.22222222222222221</v>
      </c>
    </row>
    <row r="11" spans="1:16" ht="18.75" x14ac:dyDescent="0.3">
      <c r="A11" s="4" t="s">
        <v>19</v>
      </c>
      <c r="B11" s="26">
        <v>34</v>
      </c>
      <c r="C11" s="6">
        <f t="shared" si="8"/>
        <v>34</v>
      </c>
      <c r="D11" s="24">
        <f t="shared" si="0"/>
        <v>1</v>
      </c>
      <c r="E11" s="26">
        <v>0</v>
      </c>
      <c r="F11" s="8">
        <f t="shared" si="1"/>
        <v>0</v>
      </c>
      <c r="G11" s="26">
        <v>10</v>
      </c>
      <c r="H11" s="9">
        <f t="shared" si="2"/>
        <v>0.29411764705882354</v>
      </c>
      <c r="I11" s="26">
        <v>12</v>
      </c>
      <c r="J11" s="9">
        <f t="shared" si="3"/>
        <v>0.35294117647058826</v>
      </c>
      <c r="K11" s="26">
        <v>12</v>
      </c>
      <c r="L11" s="9">
        <f t="shared" si="4"/>
        <v>0.35294117647058826</v>
      </c>
      <c r="M11" s="10">
        <f t="shared" si="5"/>
        <v>2.9411764705882355</v>
      </c>
      <c r="N11" s="25">
        <v>10</v>
      </c>
      <c r="O11" s="11">
        <f t="shared" si="6"/>
        <v>0.6470588235294118</v>
      </c>
      <c r="P11" s="11">
        <f t="shared" si="7"/>
        <v>0.29411764705882354</v>
      </c>
    </row>
    <row r="12" spans="1:16" ht="18.75" x14ac:dyDescent="0.3">
      <c r="A12" s="13" t="s">
        <v>14</v>
      </c>
      <c r="B12" s="13">
        <f>SUM(B5:B11)</f>
        <v>345</v>
      </c>
      <c r="C12" s="14">
        <f>SUM(C5:C11)</f>
        <v>345</v>
      </c>
      <c r="D12" s="15">
        <f>C12/B12</f>
        <v>1</v>
      </c>
      <c r="E12" s="14">
        <f>SUM(E5:E11)</f>
        <v>29</v>
      </c>
      <c r="F12" s="16">
        <f>E12/C12</f>
        <v>8.4057971014492749E-2</v>
      </c>
      <c r="G12" s="14">
        <f>SUM(G5:G11)</f>
        <v>127</v>
      </c>
      <c r="H12" s="16">
        <f t="shared" si="2"/>
        <v>0.36811594202898551</v>
      </c>
      <c r="I12" s="14">
        <f>SUM(I5:I11)</f>
        <v>107</v>
      </c>
      <c r="J12" s="16">
        <f t="shared" si="3"/>
        <v>0.31014492753623191</v>
      </c>
      <c r="K12" s="14">
        <f>SUM(K5:K11)</f>
        <v>82</v>
      </c>
      <c r="L12" s="16">
        <f t="shared" si="4"/>
        <v>0.23768115942028986</v>
      </c>
      <c r="M12" s="17">
        <f t="shared" si="5"/>
        <v>3.2985507246376811</v>
      </c>
      <c r="N12" s="17">
        <f>AVERAGE(N5:N11)</f>
        <v>13</v>
      </c>
      <c r="O12" s="15">
        <f t="shared" si="6"/>
        <v>0.76231884057971011</v>
      </c>
      <c r="P12" s="15">
        <f t="shared" si="7"/>
        <v>0.45217391304347826</v>
      </c>
    </row>
    <row r="13" spans="1:16" ht="18.75" x14ac:dyDescent="0.3">
      <c r="A13" s="18" t="s">
        <v>15</v>
      </c>
      <c r="B13" s="18">
        <v>25333</v>
      </c>
      <c r="C13" s="19">
        <v>25094</v>
      </c>
      <c r="D13" s="20">
        <f>C13/B13</f>
        <v>0.99056566533770185</v>
      </c>
      <c r="E13" s="19">
        <v>2377</v>
      </c>
      <c r="F13" s="21">
        <f>E13/C13</f>
        <v>9.4723838367737304E-2</v>
      </c>
      <c r="G13" s="19">
        <v>8091</v>
      </c>
      <c r="H13" s="21">
        <f t="shared" si="2"/>
        <v>0.32242767195345501</v>
      </c>
      <c r="I13" s="19">
        <v>8961</v>
      </c>
      <c r="J13" s="21">
        <f t="shared" si="3"/>
        <v>0.35709731409898782</v>
      </c>
      <c r="K13" s="19">
        <v>5665</v>
      </c>
      <c r="L13" s="21">
        <f t="shared" si="4"/>
        <v>0.22575117557981988</v>
      </c>
      <c r="M13" s="22">
        <f t="shared" si="5"/>
        <v>3.2861241731091098</v>
      </c>
      <c r="N13" s="22">
        <v>13.2</v>
      </c>
      <c r="O13" s="20">
        <f t="shared" si="6"/>
        <v>0.77424882442018017</v>
      </c>
      <c r="P13" s="20">
        <f t="shared" si="7"/>
        <v>0.4171515103211923</v>
      </c>
    </row>
    <row r="17" spans="1:16" ht="18.75" x14ac:dyDescent="0.3">
      <c r="A17" s="53" t="s">
        <v>45</v>
      </c>
      <c r="B17" s="53"/>
      <c r="C17" s="53"/>
      <c r="D17" s="1" t="s">
        <v>70</v>
      </c>
    </row>
    <row r="19" spans="1:16" ht="18.75" x14ac:dyDescent="0.25">
      <c r="A19" s="54" t="s">
        <v>1</v>
      </c>
      <c r="B19" s="55" t="s">
        <v>2</v>
      </c>
      <c r="C19" s="57" t="s">
        <v>3</v>
      </c>
      <c r="D19" s="57"/>
      <c r="E19" s="58">
        <v>5</v>
      </c>
      <c r="F19" s="59"/>
      <c r="G19" s="58">
        <v>4</v>
      </c>
      <c r="H19" s="59"/>
      <c r="I19" s="58">
        <v>3</v>
      </c>
      <c r="J19" s="59"/>
      <c r="K19" s="58">
        <v>2</v>
      </c>
      <c r="L19" s="59"/>
      <c r="M19" s="51" t="s">
        <v>4</v>
      </c>
      <c r="N19" s="51" t="s">
        <v>5</v>
      </c>
      <c r="O19" s="51" t="s">
        <v>6</v>
      </c>
      <c r="P19" s="51" t="s">
        <v>7</v>
      </c>
    </row>
    <row r="20" spans="1:16" ht="37.5" x14ac:dyDescent="0.25">
      <c r="A20" s="54"/>
      <c r="B20" s="56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52"/>
      <c r="N20" s="52"/>
      <c r="O20" s="52"/>
      <c r="P20" s="52"/>
    </row>
    <row r="21" spans="1:16" ht="18.75" x14ac:dyDescent="0.3">
      <c r="A21" s="4" t="s">
        <v>10</v>
      </c>
      <c r="B21" s="5">
        <v>47</v>
      </c>
      <c r="C21" s="6">
        <f>E21+G21+I21+K21</f>
        <v>7</v>
      </c>
      <c r="D21" s="7">
        <f t="shared" ref="D21:D27" si="9">C21/B21</f>
        <v>0.14893617021276595</v>
      </c>
      <c r="E21" s="6">
        <v>0</v>
      </c>
      <c r="F21" s="8">
        <f t="shared" ref="F21:F27" si="10">E21/$C21</f>
        <v>0</v>
      </c>
      <c r="G21" s="6">
        <v>1</v>
      </c>
      <c r="H21" s="9">
        <f t="shared" ref="H21:H29" si="11">G21/$C21</f>
        <v>0.14285714285714285</v>
      </c>
      <c r="I21" s="6">
        <v>6</v>
      </c>
      <c r="J21" s="9">
        <f t="shared" ref="J21:J29" si="12">I21/$C21</f>
        <v>0.8571428571428571</v>
      </c>
      <c r="K21" s="6">
        <v>0</v>
      </c>
      <c r="L21" s="9">
        <f t="shared" ref="L21:L29" si="13">K21/$C21</f>
        <v>0</v>
      </c>
      <c r="M21" s="10">
        <f t="shared" ref="M21:M29" si="14" xml:space="preserve"> (E21*5+G21*4+I21*3+K21*2)/C21</f>
        <v>3.1428571428571428</v>
      </c>
      <c r="N21" s="10">
        <v>12</v>
      </c>
      <c r="O21" s="11">
        <f t="shared" ref="O21:O29" si="15">(C21-K21)/C21</f>
        <v>1</v>
      </c>
      <c r="P21" s="11">
        <f t="shared" ref="P21:P29" si="16">(E21+G21)/C21</f>
        <v>0.14285714285714285</v>
      </c>
    </row>
    <row r="22" spans="1:16" ht="18.75" x14ac:dyDescent="0.3">
      <c r="A22" s="4" t="s">
        <v>11</v>
      </c>
      <c r="B22" s="4">
        <v>62</v>
      </c>
      <c r="C22" s="6">
        <f>E22+G22+I22+K22</f>
        <v>16</v>
      </c>
      <c r="D22" s="7">
        <f t="shared" si="9"/>
        <v>0.25806451612903225</v>
      </c>
      <c r="E22" s="6">
        <v>0</v>
      </c>
      <c r="F22" s="8">
        <f t="shared" si="10"/>
        <v>0</v>
      </c>
      <c r="G22" s="6">
        <v>0</v>
      </c>
      <c r="H22" s="9">
        <f t="shared" si="11"/>
        <v>0</v>
      </c>
      <c r="I22" s="6">
        <v>16</v>
      </c>
      <c r="J22" s="9">
        <f t="shared" si="12"/>
        <v>1</v>
      </c>
      <c r="K22" s="6">
        <v>0</v>
      </c>
      <c r="L22" s="9">
        <f t="shared" si="13"/>
        <v>0</v>
      </c>
      <c r="M22" s="10">
        <f t="shared" si="14"/>
        <v>3</v>
      </c>
      <c r="N22" s="10">
        <v>10</v>
      </c>
      <c r="O22" s="11">
        <f t="shared" si="15"/>
        <v>1</v>
      </c>
      <c r="P22" s="11">
        <f t="shared" si="16"/>
        <v>0</v>
      </c>
    </row>
    <row r="23" spans="1:16" ht="18.75" x14ac:dyDescent="0.3">
      <c r="A23" s="4" t="s">
        <v>16</v>
      </c>
      <c r="B23" s="27">
        <v>51</v>
      </c>
      <c r="C23" s="6">
        <f>E23+G23+I23+K23</f>
        <v>9</v>
      </c>
      <c r="D23" s="24">
        <f t="shared" si="9"/>
        <v>0.17647058823529413</v>
      </c>
      <c r="E23" s="23">
        <v>0</v>
      </c>
      <c r="F23" s="8">
        <f t="shared" si="10"/>
        <v>0</v>
      </c>
      <c r="G23" s="23">
        <v>0</v>
      </c>
      <c r="H23" s="9">
        <f t="shared" si="11"/>
        <v>0</v>
      </c>
      <c r="I23" s="23">
        <v>9</v>
      </c>
      <c r="J23" s="9">
        <f t="shared" si="12"/>
        <v>1</v>
      </c>
      <c r="K23" s="23">
        <v>0</v>
      </c>
      <c r="L23" s="9">
        <f t="shared" si="13"/>
        <v>0</v>
      </c>
      <c r="M23" s="10">
        <f t="shared" si="14"/>
        <v>3</v>
      </c>
      <c r="N23" s="25">
        <v>9</v>
      </c>
      <c r="O23" s="11">
        <f t="shared" si="15"/>
        <v>1</v>
      </c>
      <c r="P23" s="11">
        <f t="shared" si="16"/>
        <v>0</v>
      </c>
    </row>
    <row r="24" spans="1:16" ht="18.75" x14ac:dyDescent="0.3">
      <c r="A24" s="4" t="s">
        <v>17</v>
      </c>
      <c r="B24" s="26">
        <v>78</v>
      </c>
      <c r="C24" s="6">
        <f t="shared" ref="C24:C27" si="17">E24+G24+I24+K24</f>
        <v>8</v>
      </c>
      <c r="D24" s="24">
        <f t="shared" si="9"/>
        <v>0.10256410256410256</v>
      </c>
      <c r="E24" s="23">
        <v>0</v>
      </c>
      <c r="F24" s="8">
        <f t="shared" si="10"/>
        <v>0</v>
      </c>
      <c r="G24" s="23">
        <v>1</v>
      </c>
      <c r="H24" s="9">
        <f t="shared" si="11"/>
        <v>0.125</v>
      </c>
      <c r="I24" s="23">
        <v>7</v>
      </c>
      <c r="J24" s="9">
        <f t="shared" si="12"/>
        <v>0.875</v>
      </c>
      <c r="K24" s="23">
        <v>0</v>
      </c>
      <c r="L24" s="9">
        <f t="shared" si="13"/>
        <v>0</v>
      </c>
      <c r="M24" s="10">
        <f t="shared" si="14"/>
        <v>3.125</v>
      </c>
      <c r="N24" s="25">
        <v>11</v>
      </c>
      <c r="O24" s="11">
        <f t="shared" si="15"/>
        <v>1</v>
      </c>
      <c r="P24" s="11">
        <f t="shared" si="16"/>
        <v>0.125</v>
      </c>
    </row>
    <row r="25" spans="1:16" ht="18.75" x14ac:dyDescent="0.3">
      <c r="A25" s="4" t="s">
        <v>12</v>
      </c>
      <c r="B25" s="26">
        <v>64</v>
      </c>
      <c r="C25" s="6">
        <f t="shared" si="17"/>
        <v>19</v>
      </c>
      <c r="D25" s="24">
        <f t="shared" si="9"/>
        <v>0.296875</v>
      </c>
      <c r="E25" s="23">
        <v>0</v>
      </c>
      <c r="F25" s="8">
        <f t="shared" si="10"/>
        <v>0</v>
      </c>
      <c r="G25" s="23">
        <v>1</v>
      </c>
      <c r="H25" s="9">
        <f t="shared" si="11"/>
        <v>5.2631578947368418E-2</v>
      </c>
      <c r="I25" s="23">
        <v>18</v>
      </c>
      <c r="J25" s="9">
        <f t="shared" si="12"/>
        <v>0.94736842105263153</v>
      </c>
      <c r="K25" s="23">
        <v>0</v>
      </c>
      <c r="L25" s="9">
        <f t="shared" si="13"/>
        <v>0</v>
      </c>
      <c r="M25" s="10">
        <f t="shared" si="14"/>
        <v>3.0526315789473686</v>
      </c>
      <c r="N25" s="25">
        <v>10</v>
      </c>
      <c r="O25" s="11">
        <f t="shared" si="15"/>
        <v>1</v>
      </c>
      <c r="P25" s="11">
        <f t="shared" si="16"/>
        <v>5.2631578947368418E-2</v>
      </c>
    </row>
    <row r="26" spans="1:16" ht="18.75" x14ac:dyDescent="0.3">
      <c r="A26" s="4" t="s">
        <v>18</v>
      </c>
      <c r="B26" s="26">
        <v>9</v>
      </c>
      <c r="C26" s="6">
        <f t="shared" si="17"/>
        <v>2</v>
      </c>
      <c r="D26" s="24">
        <f t="shared" si="9"/>
        <v>0.22222222222222221</v>
      </c>
      <c r="E26" s="23">
        <v>0</v>
      </c>
      <c r="F26" s="8">
        <f t="shared" si="10"/>
        <v>0</v>
      </c>
      <c r="G26" s="23">
        <v>0</v>
      </c>
      <c r="H26" s="9">
        <f t="shared" si="11"/>
        <v>0</v>
      </c>
      <c r="I26" s="23">
        <v>2</v>
      </c>
      <c r="J26" s="9">
        <f t="shared" si="12"/>
        <v>1</v>
      </c>
      <c r="K26" s="23">
        <v>0</v>
      </c>
      <c r="L26" s="9">
        <f t="shared" si="13"/>
        <v>0</v>
      </c>
      <c r="M26" s="10">
        <f t="shared" si="14"/>
        <v>3</v>
      </c>
      <c r="N26" s="25">
        <v>10</v>
      </c>
      <c r="O26" s="11">
        <f t="shared" si="15"/>
        <v>1</v>
      </c>
      <c r="P26" s="11">
        <f t="shared" si="16"/>
        <v>0</v>
      </c>
    </row>
    <row r="27" spans="1:16" ht="18.75" x14ac:dyDescent="0.3">
      <c r="A27" s="4" t="s">
        <v>19</v>
      </c>
      <c r="B27" s="26">
        <v>34</v>
      </c>
      <c r="C27" s="6">
        <f t="shared" si="17"/>
        <v>6</v>
      </c>
      <c r="D27" s="24">
        <f t="shared" si="9"/>
        <v>0.17647058823529413</v>
      </c>
      <c r="E27" s="26">
        <v>0</v>
      </c>
      <c r="F27" s="8">
        <f t="shared" si="10"/>
        <v>0</v>
      </c>
      <c r="G27" s="26">
        <v>0</v>
      </c>
      <c r="H27" s="9">
        <f t="shared" si="11"/>
        <v>0</v>
      </c>
      <c r="I27" s="26">
        <v>6</v>
      </c>
      <c r="J27" s="9">
        <f t="shared" si="12"/>
        <v>1</v>
      </c>
      <c r="K27" s="26">
        <v>0</v>
      </c>
      <c r="L27" s="9">
        <f t="shared" si="13"/>
        <v>0</v>
      </c>
      <c r="M27" s="10">
        <f t="shared" si="14"/>
        <v>3</v>
      </c>
      <c r="N27" s="25">
        <v>10</v>
      </c>
      <c r="O27" s="11">
        <f t="shared" si="15"/>
        <v>1</v>
      </c>
      <c r="P27" s="11">
        <f t="shared" si="16"/>
        <v>0</v>
      </c>
    </row>
    <row r="28" spans="1:16" ht="18.75" x14ac:dyDescent="0.3">
      <c r="A28" s="13" t="s">
        <v>14</v>
      </c>
      <c r="B28" s="13">
        <f>SUM(B21:B27)</f>
        <v>345</v>
      </c>
      <c r="C28" s="14">
        <f>SUM(C21:C27)</f>
        <v>67</v>
      </c>
      <c r="D28" s="15">
        <f>C28/B28</f>
        <v>0.19420289855072465</v>
      </c>
      <c r="E28" s="14">
        <f>SUM(E21:E27)</f>
        <v>0</v>
      </c>
      <c r="F28" s="16">
        <f>E28/C28</f>
        <v>0</v>
      </c>
      <c r="G28" s="14">
        <f>SUM(G21:G27)</f>
        <v>3</v>
      </c>
      <c r="H28" s="16">
        <f t="shared" si="11"/>
        <v>4.4776119402985072E-2</v>
      </c>
      <c r="I28" s="14">
        <f>SUM(I21:I27)</f>
        <v>64</v>
      </c>
      <c r="J28" s="16">
        <f t="shared" si="12"/>
        <v>0.95522388059701491</v>
      </c>
      <c r="K28" s="14">
        <f>SUM(K21:K27)</f>
        <v>0</v>
      </c>
      <c r="L28" s="16">
        <f t="shared" si="13"/>
        <v>0</v>
      </c>
      <c r="M28" s="17">
        <f t="shared" si="14"/>
        <v>3.044776119402985</v>
      </c>
      <c r="N28" s="17">
        <f>AVERAGE(N21:N27)</f>
        <v>10.285714285714286</v>
      </c>
      <c r="O28" s="15">
        <f t="shared" si="15"/>
        <v>1</v>
      </c>
      <c r="P28" s="15">
        <f t="shared" si="16"/>
        <v>4.4776119402985072E-2</v>
      </c>
    </row>
    <row r="29" spans="1:16" ht="18.75" x14ac:dyDescent="0.3">
      <c r="A29" s="18" t="s">
        <v>15</v>
      </c>
      <c r="B29" s="18">
        <v>4139</v>
      </c>
      <c r="C29" s="19">
        <f>E29+G29+I29+K29</f>
        <v>4103</v>
      </c>
      <c r="D29" s="20">
        <f>C29/B29</f>
        <v>0.99130224691954583</v>
      </c>
      <c r="E29" s="19">
        <v>5</v>
      </c>
      <c r="F29" s="21">
        <f>E29/C29</f>
        <v>1.2186205215695832E-3</v>
      </c>
      <c r="G29" s="19">
        <v>467</v>
      </c>
      <c r="H29" s="21">
        <f t="shared" si="11"/>
        <v>0.11381915671459908</v>
      </c>
      <c r="I29" s="19">
        <v>3022</v>
      </c>
      <c r="J29" s="21">
        <f t="shared" si="12"/>
        <v>0.73653424323665606</v>
      </c>
      <c r="K29" s="19">
        <v>609</v>
      </c>
      <c r="L29" s="21">
        <f t="shared" si="13"/>
        <v>0.14842797952717524</v>
      </c>
      <c r="M29" s="22">
        <f t="shared" si="14"/>
        <v>2.967828418230563</v>
      </c>
      <c r="N29" s="22">
        <v>10.7</v>
      </c>
      <c r="O29" s="20">
        <f t="shared" si="15"/>
        <v>0.85157202047282476</v>
      </c>
      <c r="P29" s="20">
        <f t="shared" si="16"/>
        <v>0.11503777723616866</v>
      </c>
    </row>
    <row r="32" spans="1:16" ht="18.75" x14ac:dyDescent="0.3">
      <c r="A32" s="53" t="s">
        <v>45</v>
      </c>
      <c r="B32" s="53"/>
      <c r="C32" s="53"/>
      <c r="D32" s="1" t="s">
        <v>72</v>
      </c>
    </row>
    <row r="34" spans="1:17" ht="18.75" x14ac:dyDescent="0.25">
      <c r="A34" s="54" t="s">
        <v>1</v>
      </c>
      <c r="B34" s="55" t="s">
        <v>2</v>
      </c>
      <c r="C34" s="57" t="s">
        <v>3</v>
      </c>
      <c r="D34" s="57"/>
      <c r="E34" s="58">
        <v>5</v>
      </c>
      <c r="F34" s="59"/>
      <c r="G34" s="58">
        <v>4</v>
      </c>
      <c r="H34" s="59"/>
      <c r="I34" s="58">
        <v>3</v>
      </c>
      <c r="J34" s="59"/>
      <c r="K34" s="58">
        <v>2</v>
      </c>
      <c r="L34" s="59"/>
      <c r="M34" s="51" t="s">
        <v>4</v>
      </c>
      <c r="N34" s="51" t="s">
        <v>5</v>
      </c>
      <c r="O34" s="51" t="s">
        <v>6</v>
      </c>
      <c r="P34" s="51" t="s">
        <v>7</v>
      </c>
    </row>
    <row r="35" spans="1:17" ht="37.5" x14ac:dyDescent="0.25">
      <c r="A35" s="54"/>
      <c r="B35" s="56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2"/>
      <c r="N35" s="52"/>
      <c r="O35" s="52"/>
      <c r="P35" s="52"/>
    </row>
    <row r="36" spans="1:17" ht="18.75" x14ac:dyDescent="0.3">
      <c r="A36" s="4" t="s">
        <v>10</v>
      </c>
      <c r="B36" s="5">
        <v>47</v>
      </c>
      <c r="C36" s="6">
        <f>E36+G36+I36+K36</f>
        <v>47</v>
      </c>
      <c r="D36" s="7">
        <f t="shared" ref="D36:D42" si="18">C36/B36</f>
        <v>1</v>
      </c>
      <c r="E36" s="6">
        <v>15</v>
      </c>
      <c r="F36" s="8">
        <f t="shared" ref="F36:F42" si="19">E36/$C36</f>
        <v>0.31914893617021278</v>
      </c>
      <c r="G36" s="6">
        <v>17</v>
      </c>
      <c r="H36" s="9">
        <f t="shared" ref="H36:H44" si="20">G36/$C36</f>
        <v>0.36170212765957449</v>
      </c>
      <c r="I36" s="6">
        <v>15</v>
      </c>
      <c r="J36" s="9">
        <f t="shared" ref="J36:J44" si="21">I36/$C36</f>
        <v>0.31914893617021278</v>
      </c>
      <c r="K36" s="6">
        <v>0</v>
      </c>
      <c r="L36" s="9">
        <f t="shared" ref="L36:L44" si="22">K36/$C36</f>
        <v>0</v>
      </c>
      <c r="M36" s="10">
        <f t="shared" ref="M36:M44" si="23" xml:space="preserve"> (E36*5+G36*4+I36*3+K36*2)/C36</f>
        <v>4</v>
      </c>
      <c r="N36" s="10">
        <v>12</v>
      </c>
      <c r="O36" s="11">
        <f t="shared" ref="O36:O44" si="24">(C36-K36)/C36</f>
        <v>1</v>
      </c>
      <c r="P36" s="11">
        <f t="shared" ref="P36:P44" si="25">(E36+G36)/C36</f>
        <v>0.68085106382978722</v>
      </c>
    </row>
    <row r="37" spans="1:17" ht="18.75" x14ac:dyDescent="0.3">
      <c r="A37" s="4" t="s">
        <v>11</v>
      </c>
      <c r="B37" s="4">
        <v>62</v>
      </c>
      <c r="C37" s="6">
        <f>E37+G37+I37+K37</f>
        <v>62</v>
      </c>
      <c r="D37" s="7">
        <f t="shared" si="18"/>
        <v>1</v>
      </c>
      <c r="E37" s="6">
        <v>5</v>
      </c>
      <c r="F37" s="8">
        <f t="shared" si="19"/>
        <v>8.0645161290322578E-2</v>
      </c>
      <c r="G37" s="6">
        <v>22</v>
      </c>
      <c r="H37" s="9">
        <f t="shared" si="20"/>
        <v>0.35483870967741937</v>
      </c>
      <c r="I37" s="6">
        <v>34</v>
      </c>
      <c r="J37" s="9">
        <f t="shared" si="21"/>
        <v>0.54838709677419351</v>
      </c>
      <c r="K37" s="6">
        <v>1</v>
      </c>
      <c r="L37" s="9">
        <f t="shared" si="22"/>
        <v>1.6129032258064516E-2</v>
      </c>
      <c r="M37" s="10">
        <f t="shared" si="23"/>
        <v>3.5</v>
      </c>
      <c r="N37" s="10">
        <v>10</v>
      </c>
      <c r="O37" s="11">
        <f t="shared" si="24"/>
        <v>0.9838709677419355</v>
      </c>
      <c r="P37" s="11">
        <f t="shared" si="25"/>
        <v>0.43548387096774194</v>
      </c>
      <c r="Q37" t="s">
        <v>67</v>
      </c>
    </row>
    <row r="38" spans="1:17" ht="18.75" x14ac:dyDescent="0.3">
      <c r="A38" s="4" t="s">
        <v>16</v>
      </c>
      <c r="B38" s="27">
        <v>51</v>
      </c>
      <c r="C38" s="6">
        <f>E38+G38+I38+K38</f>
        <v>51</v>
      </c>
      <c r="D38" s="24">
        <f t="shared" si="18"/>
        <v>1</v>
      </c>
      <c r="E38" s="23">
        <v>3</v>
      </c>
      <c r="F38" s="8">
        <f t="shared" si="19"/>
        <v>5.8823529411764705E-2</v>
      </c>
      <c r="G38" s="23">
        <v>21</v>
      </c>
      <c r="H38" s="9">
        <f t="shared" si="20"/>
        <v>0.41176470588235292</v>
      </c>
      <c r="I38" s="23">
        <v>24</v>
      </c>
      <c r="J38" s="9">
        <f t="shared" si="21"/>
        <v>0.47058823529411764</v>
      </c>
      <c r="K38" s="23">
        <v>3</v>
      </c>
      <c r="L38" s="9">
        <f t="shared" si="22"/>
        <v>5.8823529411764705E-2</v>
      </c>
      <c r="M38" s="10">
        <f t="shared" si="23"/>
        <v>3.4705882352941178</v>
      </c>
      <c r="N38" s="25">
        <v>9</v>
      </c>
      <c r="O38" s="11">
        <f t="shared" si="24"/>
        <v>0.94117647058823528</v>
      </c>
      <c r="P38" s="11">
        <f t="shared" si="25"/>
        <v>0.47058823529411764</v>
      </c>
      <c r="Q38" t="s">
        <v>68</v>
      </c>
    </row>
    <row r="39" spans="1:17" ht="18.75" x14ac:dyDescent="0.3">
      <c r="A39" s="4" t="s">
        <v>17</v>
      </c>
      <c r="B39" s="26">
        <v>78</v>
      </c>
      <c r="C39" s="6">
        <f t="shared" ref="C39:C42" si="26">E39+G39+I39+K39</f>
        <v>78</v>
      </c>
      <c r="D39" s="24">
        <f t="shared" si="18"/>
        <v>1</v>
      </c>
      <c r="E39" s="23">
        <v>6</v>
      </c>
      <c r="F39" s="8">
        <f t="shared" si="19"/>
        <v>7.6923076923076927E-2</v>
      </c>
      <c r="G39" s="23">
        <v>43</v>
      </c>
      <c r="H39" s="9">
        <f t="shared" si="20"/>
        <v>0.55128205128205132</v>
      </c>
      <c r="I39" s="23">
        <v>29</v>
      </c>
      <c r="J39" s="9">
        <f t="shared" si="21"/>
        <v>0.37179487179487181</v>
      </c>
      <c r="K39" s="23">
        <v>0</v>
      </c>
      <c r="L39" s="9">
        <f t="shared" si="22"/>
        <v>0</v>
      </c>
      <c r="M39" s="10">
        <f t="shared" si="23"/>
        <v>3.7051282051282053</v>
      </c>
      <c r="N39" s="25">
        <v>11</v>
      </c>
      <c r="O39" s="11">
        <f t="shared" si="24"/>
        <v>1</v>
      </c>
      <c r="P39" s="11">
        <f t="shared" si="25"/>
        <v>0.62820512820512819</v>
      </c>
    </row>
    <row r="40" spans="1:17" ht="18.75" x14ac:dyDescent="0.3">
      <c r="A40" s="4" t="s">
        <v>12</v>
      </c>
      <c r="B40" s="26">
        <v>64</v>
      </c>
      <c r="C40" s="6">
        <f t="shared" si="26"/>
        <v>64</v>
      </c>
      <c r="D40" s="24">
        <f t="shared" si="18"/>
        <v>1</v>
      </c>
      <c r="E40" s="23">
        <v>0</v>
      </c>
      <c r="F40" s="8">
        <f t="shared" si="19"/>
        <v>0</v>
      </c>
      <c r="G40" s="23">
        <v>15</v>
      </c>
      <c r="H40" s="9">
        <f t="shared" si="20"/>
        <v>0.234375</v>
      </c>
      <c r="I40" s="23">
        <v>44</v>
      </c>
      <c r="J40" s="9">
        <f t="shared" si="21"/>
        <v>0.6875</v>
      </c>
      <c r="K40" s="23">
        <v>5</v>
      </c>
      <c r="L40" s="9">
        <f t="shared" si="22"/>
        <v>7.8125E-2</v>
      </c>
      <c r="M40" s="10">
        <f t="shared" si="23"/>
        <v>3.15625</v>
      </c>
      <c r="N40" s="25">
        <v>10</v>
      </c>
      <c r="O40" s="11">
        <f t="shared" si="24"/>
        <v>0.921875</v>
      </c>
      <c r="P40" s="11">
        <f t="shared" si="25"/>
        <v>0.234375</v>
      </c>
      <c r="Q40" s="42" t="s">
        <v>69</v>
      </c>
    </row>
    <row r="41" spans="1:17" ht="18.75" x14ac:dyDescent="0.3">
      <c r="A41" s="4" t="s">
        <v>18</v>
      </c>
      <c r="B41" s="26">
        <v>9</v>
      </c>
      <c r="C41" s="6">
        <f t="shared" si="26"/>
        <v>9</v>
      </c>
      <c r="D41" s="24">
        <f t="shared" si="18"/>
        <v>1</v>
      </c>
      <c r="E41" s="23">
        <v>0</v>
      </c>
      <c r="F41" s="8">
        <f t="shared" si="19"/>
        <v>0</v>
      </c>
      <c r="G41" s="23">
        <v>2</v>
      </c>
      <c r="H41" s="9">
        <f t="shared" si="20"/>
        <v>0.22222222222222221</v>
      </c>
      <c r="I41" s="23">
        <v>7</v>
      </c>
      <c r="J41" s="9">
        <f t="shared" si="21"/>
        <v>0.77777777777777779</v>
      </c>
      <c r="K41" s="23">
        <v>0</v>
      </c>
      <c r="L41" s="9">
        <f t="shared" si="22"/>
        <v>0</v>
      </c>
      <c r="M41" s="10">
        <f t="shared" si="23"/>
        <v>3.2222222222222223</v>
      </c>
      <c r="N41" s="25">
        <v>10</v>
      </c>
      <c r="O41" s="11">
        <f t="shared" si="24"/>
        <v>1</v>
      </c>
      <c r="P41" s="11">
        <f t="shared" si="25"/>
        <v>0.22222222222222221</v>
      </c>
    </row>
    <row r="42" spans="1:17" ht="18.75" x14ac:dyDescent="0.3">
      <c r="A42" s="4" t="s">
        <v>19</v>
      </c>
      <c r="B42" s="26">
        <v>34</v>
      </c>
      <c r="C42" s="6">
        <f t="shared" si="26"/>
        <v>34</v>
      </c>
      <c r="D42" s="24">
        <f t="shared" si="18"/>
        <v>1</v>
      </c>
      <c r="E42" s="26">
        <v>0</v>
      </c>
      <c r="F42" s="8">
        <f t="shared" si="19"/>
        <v>0</v>
      </c>
      <c r="G42" s="26">
        <v>10</v>
      </c>
      <c r="H42" s="9">
        <f t="shared" si="20"/>
        <v>0.29411764705882354</v>
      </c>
      <c r="I42" s="26">
        <v>18</v>
      </c>
      <c r="J42" s="9">
        <f t="shared" si="21"/>
        <v>0.52941176470588236</v>
      </c>
      <c r="K42" s="26">
        <v>6</v>
      </c>
      <c r="L42" s="9">
        <f t="shared" si="22"/>
        <v>0.17647058823529413</v>
      </c>
      <c r="M42" s="10">
        <f t="shared" si="23"/>
        <v>3.1176470588235294</v>
      </c>
      <c r="N42" s="25">
        <v>10</v>
      </c>
      <c r="O42" s="11">
        <f t="shared" si="24"/>
        <v>0.82352941176470584</v>
      </c>
      <c r="P42" s="11">
        <f t="shared" si="25"/>
        <v>0.29411764705882354</v>
      </c>
      <c r="Q42" s="42" t="s">
        <v>86</v>
      </c>
    </row>
    <row r="43" spans="1:17" ht="18.75" x14ac:dyDescent="0.3">
      <c r="A43" s="13" t="s">
        <v>14</v>
      </c>
      <c r="B43" s="13">
        <f>SUM(B36:B42)</f>
        <v>345</v>
      </c>
      <c r="C43" s="14">
        <f>SUM(C36:C42)</f>
        <v>345</v>
      </c>
      <c r="D43" s="15">
        <f>C43/B43</f>
        <v>1</v>
      </c>
      <c r="E43" s="14">
        <f>SUM(E36:E42)</f>
        <v>29</v>
      </c>
      <c r="F43" s="16">
        <f>E43/C43</f>
        <v>8.4057971014492749E-2</v>
      </c>
      <c r="G43" s="14">
        <f>SUM(G36:G42)</f>
        <v>130</v>
      </c>
      <c r="H43" s="16">
        <f t="shared" si="20"/>
        <v>0.37681159420289856</v>
      </c>
      <c r="I43" s="14">
        <f>SUM(I36:I42)</f>
        <v>171</v>
      </c>
      <c r="J43" s="16">
        <f t="shared" si="21"/>
        <v>0.4956521739130435</v>
      </c>
      <c r="K43" s="14">
        <f>SUM(K36:K42)</f>
        <v>15</v>
      </c>
      <c r="L43" s="16">
        <f t="shared" si="22"/>
        <v>4.3478260869565216E-2</v>
      </c>
      <c r="M43" s="17">
        <f t="shared" si="23"/>
        <v>3.5014492753623188</v>
      </c>
      <c r="N43" s="17">
        <f>AVERAGE(N36:N42)</f>
        <v>10.285714285714286</v>
      </c>
      <c r="O43" s="15">
        <f t="shared" si="24"/>
        <v>0.95652173913043481</v>
      </c>
      <c r="P43" s="15">
        <f t="shared" si="25"/>
        <v>0.46086956521739131</v>
      </c>
    </row>
    <row r="44" spans="1:17" ht="18.75" x14ac:dyDescent="0.3">
      <c r="A44" s="18" t="s">
        <v>15</v>
      </c>
      <c r="B44" s="18">
        <v>29472</v>
      </c>
      <c r="C44" s="19">
        <f>E44+G44+I44+K44</f>
        <v>29177</v>
      </c>
      <c r="D44" s="20">
        <f>C44/B44</f>
        <v>0.98999049945711182</v>
      </c>
      <c r="E44" s="19">
        <v>2362</v>
      </c>
      <c r="F44" s="21">
        <f>E44/C44</f>
        <v>8.0954176234705424E-2</v>
      </c>
      <c r="G44" s="19">
        <v>8558</v>
      </c>
      <c r="H44" s="21">
        <f t="shared" si="20"/>
        <v>0.29331322617129929</v>
      </c>
      <c r="I44" s="19">
        <v>11983</v>
      </c>
      <c r="J44" s="21">
        <f t="shared" si="21"/>
        <v>0.41070020906878707</v>
      </c>
      <c r="K44" s="19">
        <v>6274</v>
      </c>
      <c r="L44" s="21">
        <f t="shared" si="22"/>
        <v>0.2150323885252082</v>
      </c>
      <c r="M44" s="22">
        <f t="shared" si="23"/>
        <v>3.240189190115502</v>
      </c>
      <c r="N44" s="22">
        <v>11.95</v>
      </c>
      <c r="O44" s="20">
        <f t="shared" si="24"/>
        <v>0.78496761147479177</v>
      </c>
      <c r="P44" s="20">
        <f t="shared" si="25"/>
        <v>0.37426740240600476</v>
      </c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9:L19"/>
    <mergeCell ref="M19:M20"/>
    <mergeCell ref="N19:N20"/>
    <mergeCell ref="A17:C17"/>
    <mergeCell ref="A19:A20"/>
    <mergeCell ref="B19:B20"/>
    <mergeCell ref="C19:D19"/>
    <mergeCell ref="E19:F19"/>
    <mergeCell ref="O19:O20"/>
    <mergeCell ref="P19:P20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9:H19"/>
    <mergeCell ref="I19:J19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1"/>
  <sheetViews>
    <sheetView topLeftCell="A25" zoomScaleNormal="100" workbookViewId="0">
      <selection activeCell="C44" sqref="C44"/>
    </sheetView>
  </sheetViews>
  <sheetFormatPr defaultRowHeight="15" x14ac:dyDescent="0.25"/>
  <cols>
    <col min="1" max="1" width="14.85546875" customWidth="1"/>
    <col min="2" max="3" width="9.28515625" bestFit="1" customWidth="1"/>
    <col min="4" max="4" width="11.140625" customWidth="1"/>
    <col min="5" max="5" width="9.28515625" bestFit="1" customWidth="1"/>
    <col min="6" max="6" width="11.28515625" bestFit="1" customWidth="1"/>
    <col min="7" max="7" width="9.28515625" bestFit="1" customWidth="1"/>
    <col min="8" max="8" width="11.28515625" bestFit="1" customWidth="1"/>
    <col min="9" max="9" width="9.28515625" bestFit="1" customWidth="1"/>
    <col min="10" max="10" width="11.28515625" bestFit="1" customWidth="1"/>
    <col min="11" max="11" width="9.28515625" bestFit="1" customWidth="1"/>
    <col min="12" max="13" width="11.28515625" bestFit="1" customWidth="1"/>
    <col min="14" max="14" width="9.28515625" bestFit="1" customWidth="1"/>
    <col min="15" max="16" width="11.28515625" bestFit="1" customWidth="1"/>
  </cols>
  <sheetData>
    <row r="1" spans="1:17" ht="18.75" x14ac:dyDescent="0.3">
      <c r="A1" s="53" t="s">
        <v>46</v>
      </c>
      <c r="B1" s="53"/>
      <c r="C1" s="53"/>
      <c r="D1" s="1">
        <v>43258</v>
      </c>
    </row>
    <row r="3" spans="1:17" ht="18.75" x14ac:dyDescent="0.25">
      <c r="A3" s="54" t="s">
        <v>1</v>
      </c>
      <c r="B3" s="55" t="s">
        <v>2</v>
      </c>
      <c r="C3" s="57" t="s">
        <v>3</v>
      </c>
      <c r="D3" s="57"/>
      <c r="E3" s="58">
        <v>5</v>
      </c>
      <c r="F3" s="59"/>
      <c r="G3" s="58">
        <v>4</v>
      </c>
      <c r="H3" s="59"/>
      <c r="I3" s="58">
        <v>3</v>
      </c>
      <c r="J3" s="59"/>
      <c r="K3" s="58">
        <v>2</v>
      </c>
      <c r="L3" s="59"/>
      <c r="M3" s="51" t="s">
        <v>4</v>
      </c>
      <c r="N3" s="51" t="s">
        <v>5</v>
      </c>
      <c r="O3" s="51" t="s">
        <v>6</v>
      </c>
      <c r="P3" s="51" t="s">
        <v>7</v>
      </c>
    </row>
    <row r="4" spans="1:17" ht="37.5" x14ac:dyDescent="0.25">
      <c r="A4" s="54"/>
      <c r="B4" s="56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2"/>
      <c r="N4" s="52"/>
      <c r="O4" s="52"/>
      <c r="P4" s="52"/>
    </row>
    <row r="5" spans="1:17" ht="18.75" x14ac:dyDescent="0.3">
      <c r="A5" s="4" t="s">
        <v>10</v>
      </c>
      <c r="B5" s="5">
        <v>47</v>
      </c>
      <c r="C5" s="6">
        <f t="shared" ref="C5:C11" si="0">E5+G5+I5+K5</f>
        <v>18</v>
      </c>
      <c r="D5" s="7">
        <f t="shared" ref="D5:D11" si="1">C5/B5</f>
        <v>0.38297872340425532</v>
      </c>
      <c r="E5" s="6">
        <v>10</v>
      </c>
      <c r="F5" s="8">
        <f t="shared" ref="F5:F11" si="2">E5/$C5</f>
        <v>0.55555555555555558</v>
      </c>
      <c r="G5" s="6">
        <v>6</v>
      </c>
      <c r="H5" s="9">
        <f t="shared" ref="H5:H13" si="3">G5/$C5</f>
        <v>0.33333333333333331</v>
      </c>
      <c r="I5" s="6">
        <v>1</v>
      </c>
      <c r="J5" s="9">
        <f t="shared" ref="J5:J13" si="4">I5/$C5</f>
        <v>5.5555555555555552E-2</v>
      </c>
      <c r="K5" s="6">
        <v>1</v>
      </c>
      <c r="L5" s="9">
        <f t="shared" ref="L5:L13" si="5">K5/$C5</f>
        <v>5.5555555555555552E-2</v>
      </c>
      <c r="M5" s="10">
        <f t="shared" ref="M5:M13" si="6" xml:space="preserve"> (E5*5+G5*4+I5*3+K5*2)/C5</f>
        <v>4.3888888888888893</v>
      </c>
      <c r="N5" s="10">
        <v>26</v>
      </c>
      <c r="O5" s="11">
        <f t="shared" ref="O5:O13" si="7">(C5-K5)/C5</f>
        <v>0.94444444444444442</v>
      </c>
      <c r="P5" s="11">
        <f t="shared" ref="P5:P13" si="8">(E5+G5)/C5</f>
        <v>0.88888888888888884</v>
      </c>
      <c r="Q5" s="34" t="s">
        <v>49</v>
      </c>
    </row>
    <row r="6" spans="1:17" ht="18.75" x14ac:dyDescent="0.3">
      <c r="A6" s="4" t="s">
        <v>11</v>
      </c>
      <c r="B6" s="4">
        <v>62</v>
      </c>
      <c r="C6" s="6">
        <f t="shared" si="0"/>
        <v>11</v>
      </c>
      <c r="D6" s="7">
        <f t="shared" si="1"/>
        <v>0.17741935483870969</v>
      </c>
      <c r="E6" s="6">
        <v>4</v>
      </c>
      <c r="F6" s="8">
        <f t="shared" ref="F6" si="9">E6/$C6</f>
        <v>0.36363636363636365</v>
      </c>
      <c r="G6" s="6">
        <v>4</v>
      </c>
      <c r="H6" s="9">
        <f t="shared" ref="H6" si="10">G6/$C6</f>
        <v>0.36363636363636365</v>
      </c>
      <c r="I6" s="6">
        <v>3</v>
      </c>
      <c r="J6" s="9">
        <f t="shared" ref="J6" si="11">I6/$C6</f>
        <v>0.27272727272727271</v>
      </c>
      <c r="K6" s="6">
        <v>0</v>
      </c>
      <c r="L6" s="9">
        <f t="shared" ref="L6" si="12">K6/$C6</f>
        <v>0</v>
      </c>
      <c r="M6" s="10">
        <f t="shared" ref="M6" si="13" xml:space="preserve"> (E6*5+G6*4+I6*3+K6*2)/C6</f>
        <v>4.0909090909090908</v>
      </c>
      <c r="N6" s="10">
        <v>23</v>
      </c>
      <c r="O6" s="11">
        <f t="shared" si="7"/>
        <v>1</v>
      </c>
      <c r="P6" s="11">
        <f t="shared" si="8"/>
        <v>0.72727272727272729</v>
      </c>
    </row>
    <row r="7" spans="1:17" ht="18.75" x14ac:dyDescent="0.3">
      <c r="A7" s="4" t="s">
        <v>16</v>
      </c>
      <c r="B7" s="27">
        <v>51</v>
      </c>
      <c r="C7" s="6">
        <f>E7+G7+I7+K7</f>
        <v>9</v>
      </c>
      <c r="D7" s="24">
        <f t="shared" si="1"/>
        <v>0.17647058823529413</v>
      </c>
      <c r="E7" s="23">
        <v>2</v>
      </c>
      <c r="F7" s="8">
        <f t="shared" si="2"/>
        <v>0.22222222222222221</v>
      </c>
      <c r="G7" s="23">
        <v>4</v>
      </c>
      <c r="H7" s="9">
        <f t="shared" si="3"/>
        <v>0.44444444444444442</v>
      </c>
      <c r="I7" s="23">
        <v>3</v>
      </c>
      <c r="J7" s="9">
        <f t="shared" si="4"/>
        <v>0.33333333333333331</v>
      </c>
      <c r="K7" s="23">
        <v>0</v>
      </c>
      <c r="L7" s="9">
        <f t="shared" si="5"/>
        <v>0</v>
      </c>
      <c r="M7" s="10">
        <f t="shared" si="6"/>
        <v>3.8888888888888888</v>
      </c>
      <c r="N7" s="25">
        <v>20</v>
      </c>
      <c r="O7" s="11">
        <f t="shared" si="7"/>
        <v>1</v>
      </c>
      <c r="P7" s="11">
        <f t="shared" si="8"/>
        <v>0.66666666666666663</v>
      </c>
    </row>
    <row r="8" spans="1:17" ht="18.75" x14ac:dyDescent="0.3">
      <c r="A8" s="4" t="s">
        <v>17</v>
      </c>
      <c r="B8" s="26">
        <v>78</v>
      </c>
      <c r="C8" s="6">
        <f t="shared" si="0"/>
        <v>12</v>
      </c>
      <c r="D8" s="24">
        <f t="shared" si="1"/>
        <v>0.15384615384615385</v>
      </c>
      <c r="E8" s="23">
        <v>4</v>
      </c>
      <c r="F8" s="8">
        <f t="shared" si="2"/>
        <v>0.33333333333333331</v>
      </c>
      <c r="G8" s="23">
        <v>3</v>
      </c>
      <c r="H8" s="9">
        <f t="shared" si="3"/>
        <v>0.25</v>
      </c>
      <c r="I8" s="23">
        <v>4</v>
      </c>
      <c r="J8" s="9">
        <f t="shared" si="4"/>
        <v>0.33333333333333331</v>
      </c>
      <c r="K8" s="23">
        <v>1</v>
      </c>
      <c r="L8" s="9">
        <f t="shared" si="5"/>
        <v>8.3333333333333329E-2</v>
      </c>
      <c r="M8" s="10">
        <f t="shared" si="6"/>
        <v>3.8333333333333335</v>
      </c>
      <c r="N8" s="25">
        <v>21</v>
      </c>
      <c r="O8" s="11">
        <f t="shared" si="7"/>
        <v>0.91666666666666663</v>
      </c>
      <c r="P8" s="11">
        <f t="shared" si="8"/>
        <v>0.58333333333333337</v>
      </c>
      <c r="Q8" s="34" t="s">
        <v>48</v>
      </c>
    </row>
    <row r="9" spans="1:17" ht="18.75" x14ac:dyDescent="0.3">
      <c r="A9" s="4" t="s">
        <v>12</v>
      </c>
      <c r="B9" s="26">
        <v>64</v>
      </c>
      <c r="C9" s="6">
        <f t="shared" si="0"/>
        <v>1</v>
      </c>
      <c r="D9" s="24">
        <f t="shared" si="1"/>
        <v>1.5625E-2</v>
      </c>
      <c r="E9" s="23">
        <v>1</v>
      </c>
      <c r="F9" s="8">
        <f t="shared" si="2"/>
        <v>1</v>
      </c>
      <c r="G9" s="23">
        <v>0</v>
      </c>
      <c r="H9" s="9">
        <f t="shared" si="3"/>
        <v>0</v>
      </c>
      <c r="I9" s="23">
        <v>0</v>
      </c>
      <c r="J9" s="9">
        <f t="shared" si="4"/>
        <v>0</v>
      </c>
      <c r="K9" s="23">
        <v>0</v>
      </c>
      <c r="L9" s="9">
        <f t="shared" si="5"/>
        <v>0</v>
      </c>
      <c r="M9" s="10">
        <f t="shared" si="6"/>
        <v>5</v>
      </c>
      <c r="N9" s="25">
        <v>29</v>
      </c>
      <c r="O9" s="11">
        <f t="shared" si="7"/>
        <v>1</v>
      </c>
      <c r="P9" s="11">
        <f t="shared" si="8"/>
        <v>1</v>
      </c>
    </row>
    <row r="10" spans="1:17" ht="18.75" x14ac:dyDescent="0.3">
      <c r="A10" s="4" t="s">
        <v>18</v>
      </c>
      <c r="B10" s="35"/>
      <c r="C10" s="36"/>
      <c r="D10" s="37"/>
      <c r="E10" s="36"/>
      <c r="F10" s="38"/>
      <c r="G10" s="36"/>
      <c r="H10" s="38"/>
      <c r="I10" s="36"/>
      <c r="J10" s="38"/>
      <c r="K10" s="36"/>
      <c r="L10" s="38"/>
      <c r="M10" s="39"/>
      <c r="N10" s="39"/>
      <c r="O10" s="40"/>
      <c r="P10" s="40"/>
    </row>
    <row r="11" spans="1:17" ht="18.75" x14ac:dyDescent="0.3">
      <c r="A11" s="4" t="s">
        <v>19</v>
      </c>
      <c r="B11" s="26">
        <v>34</v>
      </c>
      <c r="C11" s="6">
        <f t="shared" si="0"/>
        <v>2</v>
      </c>
      <c r="D11" s="24">
        <f t="shared" si="1"/>
        <v>5.8823529411764705E-2</v>
      </c>
      <c r="E11" s="26">
        <v>0</v>
      </c>
      <c r="F11" s="8">
        <f t="shared" si="2"/>
        <v>0</v>
      </c>
      <c r="G11" s="26">
        <v>1</v>
      </c>
      <c r="H11" s="9">
        <f t="shared" si="3"/>
        <v>0.5</v>
      </c>
      <c r="I11" s="26">
        <v>1</v>
      </c>
      <c r="J11" s="9">
        <f t="shared" si="4"/>
        <v>0.5</v>
      </c>
      <c r="K11" s="26">
        <v>0</v>
      </c>
      <c r="L11" s="9">
        <f t="shared" si="5"/>
        <v>0</v>
      </c>
      <c r="M11" s="10">
        <f t="shared" si="6"/>
        <v>3.5</v>
      </c>
      <c r="N11" s="25">
        <v>14</v>
      </c>
      <c r="O11" s="11">
        <f t="shared" si="7"/>
        <v>1</v>
      </c>
      <c r="P11" s="11">
        <f t="shared" si="8"/>
        <v>0.5</v>
      </c>
    </row>
    <row r="12" spans="1:17" ht="18.75" x14ac:dyDescent="0.3">
      <c r="A12" s="13" t="s">
        <v>14</v>
      </c>
      <c r="B12" s="13">
        <f>SUM(B5:B11)</f>
        <v>336</v>
      </c>
      <c r="C12" s="14">
        <f>SUM(C5:C11)</f>
        <v>53</v>
      </c>
      <c r="D12" s="15">
        <f>C12/B12</f>
        <v>0.15773809523809523</v>
      </c>
      <c r="E12" s="14">
        <f>SUM(E5:E11)</f>
        <v>21</v>
      </c>
      <c r="F12" s="16">
        <f>E12/C12</f>
        <v>0.39622641509433965</v>
      </c>
      <c r="G12" s="14">
        <f>SUM(G5:G11)</f>
        <v>18</v>
      </c>
      <c r="H12" s="16">
        <f t="shared" si="3"/>
        <v>0.33962264150943394</v>
      </c>
      <c r="I12" s="14">
        <f>SUM(I5:I11)</f>
        <v>12</v>
      </c>
      <c r="J12" s="16">
        <f t="shared" si="4"/>
        <v>0.22641509433962265</v>
      </c>
      <c r="K12" s="14">
        <f>SUM(K5:K11)</f>
        <v>2</v>
      </c>
      <c r="L12" s="16">
        <f t="shared" si="5"/>
        <v>3.7735849056603772E-2</v>
      </c>
      <c r="M12" s="17">
        <f t="shared" si="6"/>
        <v>4.0943396226415096</v>
      </c>
      <c r="N12" s="17">
        <f>AVERAGE(N5:N11)</f>
        <v>22.166666666666668</v>
      </c>
      <c r="O12" s="15">
        <f t="shared" si="7"/>
        <v>0.96226415094339623</v>
      </c>
      <c r="P12" s="15">
        <f t="shared" si="8"/>
        <v>0.73584905660377353</v>
      </c>
    </row>
    <row r="13" spans="1:17" ht="18.75" x14ac:dyDescent="0.3">
      <c r="A13" s="18" t="s">
        <v>15</v>
      </c>
      <c r="B13" s="18">
        <v>2992</v>
      </c>
      <c r="C13" s="19">
        <v>2985</v>
      </c>
      <c r="D13" s="20">
        <f>C13/B13</f>
        <v>0.99766042780748665</v>
      </c>
      <c r="E13" s="19">
        <v>750</v>
      </c>
      <c r="F13" s="21">
        <f>E13/C13</f>
        <v>0.25125628140703515</v>
      </c>
      <c r="G13" s="19">
        <v>1038</v>
      </c>
      <c r="H13" s="21">
        <f t="shared" si="3"/>
        <v>0.34773869346733666</v>
      </c>
      <c r="I13" s="19">
        <v>941</v>
      </c>
      <c r="J13" s="21">
        <f t="shared" si="4"/>
        <v>0.3152428810720268</v>
      </c>
      <c r="K13" s="19">
        <v>256</v>
      </c>
      <c r="L13" s="21">
        <f t="shared" si="5"/>
        <v>8.5762144053601344E-2</v>
      </c>
      <c r="M13" s="22">
        <f t="shared" si="6"/>
        <v>3.7644891122278059</v>
      </c>
      <c r="N13" s="22">
        <v>19.899999999999999</v>
      </c>
      <c r="O13" s="20">
        <f t="shared" si="7"/>
        <v>0.91423785594639861</v>
      </c>
      <c r="P13" s="20">
        <f t="shared" si="8"/>
        <v>0.59899497487437181</v>
      </c>
    </row>
    <row r="15" spans="1:17" ht="18.75" x14ac:dyDescent="0.3">
      <c r="A15" s="53" t="s">
        <v>46</v>
      </c>
      <c r="B15" s="53"/>
      <c r="C15" s="53"/>
      <c r="D15" s="1">
        <v>43276</v>
      </c>
    </row>
    <row r="17" spans="1:16" ht="18.75" x14ac:dyDescent="0.25">
      <c r="A17" s="54" t="s">
        <v>1</v>
      </c>
      <c r="B17" s="55" t="s">
        <v>2</v>
      </c>
      <c r="C17" s="57" t="s">
        <v>3</v>
      </c>
      <c r="D17" s="57"/>
      <c r="E17" s="58">
        <v>5</v>
      </c>
      <c r="F17" s="59"/>
      <c r="G17" s="58">
        <v>4</v>
      </c>
      <c r="H17" s="59"/>
      <c r="I17" s="58">
        <v>3</v>
      </c>
      <c r="J17" s="59"/>
      <c r="K17" s="58">
        <v>2</v>
      </c>
      <c r="L17" s="59"/>
      <c r="M17" s="51" t="s">
        <v>4</v>
      </c>
      <c r="N17" s="51" t="s">
        <v>5</v>
      </c>
      <c r="O17" s="51" t="s">
        <v>6</v>
      </c>
      <c r="P17" s="51" t="s">
        <v>7</v>
      </c>
    </row>
    <row r="18" spans="1:16" ht="37.5" x14ac:dyDescent="0.25">
      <c r="A18" s="54"/>
      <c r="B18" s="56"/>
      <c r="C18" s="2" t="s">
        <v>8</v>
      </c>
      <c r="D18" s="2" t="s">
        <v>9</v>
      </c>
      <c r="E18" s="3" t="s">
        <v>8</v>
      </c>
      <c r="F18" s="3" t="s">
        <v>9</v>
      </c>
      <c r="G18" s="3" t="s">
        <v>8</v>
      </c>
      <c r="H18" s="3" t="s">
        <v>9</v>
      </c>
      <c r="I18" s="3" t="s">
        <v>8</v>
      </c>
      <c r="J18" s="3" t="s">
        <v>9</v>
      </c>
      <c r="K18" s="3" t="s">
        <v>8</v>
      </c>
      <c r="L18" s="3" t="s">
        <v>9</v>
      </c>
      <c r="M18" s="52"/>
      <c r="N18" s="52"/>
      <c r="O18" s="52"/>
      <c r="P18" s="52"/>
    </row>
    <row r="19" spans="1:16" ht="18.75" x14ac:dyDescent="0.3">
      <c r="A19" s="4" t="s">
        <v>10</v>
      </c>
      <c r="B19" s="5">
        <v>47</v>
      </c>
      <c r="C19" s="6">
        <f t="shared" ref="C19" si="14">E19+G19+I19+K19</f>
        <v>1</v>
      </c>
      <c r="D19" s="7">
        <f t="shared" ref="D19:D22" si="15">C19/B19</f>
        <v>2.1276595744680851E-2</v>
      </c>
      <c r="E19" s="6">
        <v>0</v>
      </c>
      <c r="F19" s="8">
        <f t="shared" ref="F19:F22" si="16">E19/$C19</f>
        <v>0</v>
      </c>
      <c r="G19" s="6">
        <v>0</v>
      </c>
      <c r="H19" s="9">
        <f t="shared" ref="H19:H22" si="17">G19/$C19</f>
        <v>0</v>
      </c>
      <c r="I19" s="6">
        <v>1</v>
      </c>
      <c r="J19" s="9">
        <f t="shared" ref="J19:J22" si="18">I19/$C19</f>
        <v>1</v>
      </c>
      <c r="K19" s="6">
        <v>0</v>
      </c>
      <c r="L19" s="9">
        <f t="shared" ref="L19:L22" si="19">K19/$C19</f>
        <v>0</v>
      </c>
      <c r="M19" s="10">
        <f t="shared" ref="M19:M22" si="20" xml:space="preserve"> (E19*5+G19*4+I19*3+K19*2)/C19</f>
        <v>3</v>
      </c>
      <c r="N19" s="10">
        <v>12</v>
      </c>
      <c r="O19" s="11">
        <f t="shared" ref="O19:O22" si="21">(C19-K19)/C19</f>
        <v>1</v>
      </c>
      <c r="P19" s="11">
        <f t="shared" ref="P19:P22" si="22">(E19+G19)/C19</f>
        <v>0</v>
      </c>
    </row>
    <row r="20" spans="1:16" ht="18.75" x14ac:dyDescent="0.3">
      <c r="A20" s="4" t="s">
        <v>11</v>
      </c>
      <c r="B20" s="43"/>
      <c r="C20" s="44"/>
      <c r="D20" s="45"/>
      <c r="E20" s="44"/>
      <c r="F20" s="46"/>
      <c r="G20" s="44"/>
      <c r="H20" s="46"/>
      <c r="I20" s="44"/>
      <c r="J20" s="46"/>
      <c r="K20" s="44"/>
      <c r="L20" s="46"/>
      <c r="M20" s="47"/>
      <c r="N20" s="47"/>
      <c r="O20" s="48"/>
      <c r="P20" s="48"/>
    </row>
    <row r="21" spans="1:16" ht="18.75" x14ac:dyDescent="0.3">
      <c r="A21" s="4" t="s">
        <v>16</v>
      </c>
      <c r="B21" s="50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7"/>
      <c r="N21" s="47"/>
      <c r="O21" s="48"/>
      <c r="P21" s="48"/>
    </row>
    <row r="22" spans="1:16" ht="18.75" x14ac:dyDescent="0.3">
      <c r="A22" s="4" t="s">
        <v>17</v>
      </c>
      <c r="B22" s="26">
        <v>78</v>
      </c>
      <c r="C22" s="6">
        <f t="shared" ref="C22" si="23">E22+G22+I22+K22</f>
        <v>1</v>
      </c>
      <c r="D22" s="24">
        <f t="shared" si="15"/>
        <v>1.282051282051282E-2</v>
      </c>
      <c r="E22" s="23">
        <v>0</v>
      </c>
      <c r="F22" s="8">
        <f t="shared" si="16"/>
        <v>0</v>
      </c>
      <c r="G22" s="23">
        <v>1</v>
      </c>
      <c r="H22" s="9">
        <f t="shared" si="17"/>
        <v>1</v>
      </c>
      <c r="I22" s="23">
        <v>0</v>
      </c>
      <c r="J22" s="9">
        <f t="shared" si="18"/>
        <v>0</v>
      </c>
      <c r="K22" s="23">
        <v>0</v>
      </c>
      <c r="L22" s="9">
        <f t="shared" si="19"/>
        <v>0</v>
      </c>
      <c r="M22" s="10">
        <f t="shared" si="20"/>
        <v>4</v>
      </c>
      <c r="N22" s="25">
        <v>18</v>
      </c>
      <c r="O22" s="11">
        <f t="shared" si="21"/>
        <v>1</v>
      </c>
      <c r="P22" s="11">
        <f t="shared" si="22"/>
        <v>1</v>
      </c>
    </row>
    <row r="23" spans="1:16" ht="18.75" x14ac:dyDescent="0.3">
      <c r="A23" s="4" t="s">
        <v>12</v>
      </c>
      <c r="B23" s="43"/>
      <c r="C23" s="44"/>
      <c r="D23" s="45"/>
      <c r="E23" s="44"/>
      <c r="F23" s="46"/>
      <c r="G23" s="44"/>
      <c r="H23" s="46"/>
      <c r="I23" s="44"/>
      <c r="J23" s="46"/>
      <c r="K23" s="44"/>
      <c r="L23" s="46"/>
      <c r="M23" s="47"/>
      <c r="N23" s="47"/>
      <c r="O23" s="48"/>
      <c r="P23" s="48"/>
    </row>
    <row r="24" spans="1:16" ht="18.75" x14ac:dyDescent="0.3">
      <c r="A24" s="4" t="s">
        <v>18</v>
      </c>
      <c r="B24" s="43"/>
      <c r="C24" s="44"/>
      <c r="D24" s="45"/>
      <c r="E24" s="44"/>
      <c r="F24" s="46"/>
      <c r="G24" s="44"/>
      <c r="H24" s="46"/>
      <c r="I24" s="44"/>
      <c r="J24" s="46"/>
      <c r="K24" s="44"/>
      <c r="L24" s="46"/>
      <c r="M24" s="47"/>
      <c r="N24" s="47"/>
      <c r="O24" s="48"/>
      <c r="P24" s="48"/>
    </row>
    <row r="25" spans="1:16" ht="18.75" x14ac:dyDescent="0.3">
      <c r="A25" s="4" t="s">
        <v>19</v>
      </c>
      <c r="B25" s="43"/>
      <c r="C25" s="44"/>
      <c r="D25" s="45"/>
      <c r="E25" s="43"/>
      <c r="F25" s="46"/>
      <c r="G25" s="43"/>
      <c r="H25" s="46"/>
      <c r="I25" s="43"/>
      <c r="J25" s="46"/>
      <c r="K25" s="43"/>
      <c r="L25" s="46"/>
      <c r="M25" s="47"/>
      <c r="N25" s="47"/>
      <c r="O25" s="48"/>
      <c r="P25" s="48"/>
    </row>
    <row r="26" spans="1:16" ht="18.75" x14ac:dyDescent="0.3">
      <c r="A26" s="13" t="s">
        <v>14</v>
      </c>
      <c r="B26" s="13">
        <f>SUM(B19:B25)</f>
        <v>125</v>
      </c>
      <c r="C26" s="14">
        <f>SUM(C19:C25)</f>
        <v>2</v>
      </c>
      <c r="D26" s="15">
        <f>C26/B26</f>
        <v>1.6E-2</v>
      </c>
      <c r="E26" s="14">
        <f>SUM(E19:E25)</f>
        <v>0</v>
      </c>
      <c r="F26" s="16">
        <f>E26/C26</f>
        <v>0</v>
      </c>
      <c r="G26" s="14">
        <f>SUM(G19:G25)</f>
        <v>1</v>
      </c>
      <c r="H26" s="16">
        <f t="shared" ref="H26:H27" si="24">G26/$C26</f>
        <v>0.5</v>
      </c>
      <c r="I26" s="14">
        <f>SUM(I19:I25)</f>
        <v>1</v>
      </c>
      <c r="J26" s="16">
        <f t="shared" ref="J26:J27" si="25">I26/$C26</f>
        <v>0.5</v>
      </c>
      <c r="K26" s="14">
        <f>SUM(K19:K25)</f>
        <v>0</v>
      </c>
      <c r="L26" s="16">
        <f t="shared" ref="L26:L27" si="26">K26/$C26</f>
        <v>0</v>
      </c>
      <c r="M26" s="17">
        <f t="shared" ref="M26:M27" si="27" xml:space="preserve"> (E26*5+G26*4+I26*3+K26*2)/C26</f>
        <v>3.5</v>
      </c>
      <c r="N26" s="17">
        <f>AVERAGE(N19:N25)</f>
        <v>15</v>
      </c>
      <c r="O26" s="15">
        <f t="shared" ref="O26:O27" si="28">(C26-K26)/C26</f>
        <v>1</v>
      </c>
      <c r="P26" s="15">
        <f t="shared" ref="P26:P27" si="29">(E26+G26)/C26</f>
        <v>0.5</v>
      </c>
    </row>
    <row r="27" spans="1:16" ht="18.75" x14ac:dyDescent="0.3">
      <c r="A27" s="18" t="s">
        <v>15</v>
      </c>
      <c r="B27" s="18">
        <v>266</v>
      </c>
      <c r="C27" s="19">
        <f>E27+G27+I27+K27</f>
        <v>263</v>
      </c>
      <c r="D27" s="20">
        <f>C27/B27</f>
        <v>0.98872180451127822</v>
      </c>
      <c r="E27" s="19">
        <v>13</v>
      </c>
      <c r="F27" s="21">
        <f>E27/C27</f>
        <v>4.9429657794676805E-2</v>
      </c>
      <c r="G27" s="19">
        <v>57</v>
      </c>
      <c r="H27" s="21">
        <f t="shared" si="24"/>
        <v>0.21673003802281368</v>
      </c>
      <c r="I27" s="19">
        <v>168</v>
      </c>
      <c r="J27" s="21">
        <f t="shared" si="25"/>
        <v>0.63878326996197721</v>
      </c>
      <c r="K27" s="19">
        <v>25</v>
      </c>
      <c r="L27" s="21">
        <f t="shared" si="26"/>
        <v>9.5057034220532313E-2</v>
      </c>
      <c r="M27" s="22">
        <f t="shared" si="27"/>
        <v>3.2205323193916349</v>
      </c>
      <c r="N27" s="22">
        <v>14.7</v>
      </c>
      <c r="O27" s="20">
        <f t="shared" si="28"/>
        <v>0.90494296577946765</v>
      </c>
      <c r="P27" s="20">
        <f t="shared" si="29"/>
        <v>0.26615969581749049</v>
      </c>
    </row>
    <row r="29" spans="1:16" ht="18.75" x14ac:dyDescent="0.3">
      <c r="A29" s="53" t="s">
        <v>46</v>
      </c>
      <c r="B29" s="53"/>
      <c r="C29" s="53"/>
      <c r="D29" s="1" t="s">
        <v>72</v>
      </c>
    </row>
    <row r="31" spans="1:16" ht="18.75" x14ac:dyDescent="0.25">
      <c r="A31" s="54" t="s">
        <v>1</v>
      </c>
      <c r="B31" s="55" t="s">
        <v>2</v>
      </c>
      <c r="C31" s="57" t="s">
        <v>3</v>
      </c>
      <c r="D31" s="57"/>
      <c r="E31" s="58">
        <v>5</v>
      </c>
      <c r="F31" s="59"/>
      <c r="G31" s="58">
        <v>4</v>
      </c>
      <c r="H31" s="59"/>
      <c r="I31" s="58">
        <v>3</v>
      </c>
      <c r="J31" s="59"/>
      <c r="K31" s="58">
        <v>2</v>
      </c>
      <c r="L31" s="59"/>
      <c r="M31" s="51" t="s">
        <v>4</v>
      </c>
      <c r="N31" s="51" t="s">
        <v>5</v>
      </c>
      <c r="O31" s="51" t="s">
        <v>6</v>
      </c>
      <c r="P31" s="51" t="s">
        <v>7</v>
      </c>
    </row>
    <row r="32" spans="1:16" ht="37.5" x14ac:dyDescent="0.25">
      <c r="A32" s="54"/>
      <c r="B32" s="56"/>
      <c r="C32" s="2" t="s">
        <v>8</v>
      </c>
      <c r="D32" s="2" t="s">
        <v>9</v>
      </c>
      <c r="E32" s="3" t="s">
        <v>8</v>
      </c>
      <c r="F32" s="3" t="s">
        <v>9</v>
      </c>
      <c r="G32" s="3" t="s">
        <v>8</v>
      </c>
      <c r="H32" s="3" t="s">
        <v>9</v>
      </c>
      <c r="I32" s="3" t="s">
        <v>8</v>
      </c>
      <c r="J32" s="3" t="s">
        <v>9</v>
      </c>
      <c r="K32" s="3" t="s">
        <v>8</v>
      </c>
      <c r="L32" s="3" t="s">
        <v>9</v>
      </c>
      <c r="M32" s="52"/>
      <c r="N32" s="52"/>
      <c r="O32" s="52"/>
      <c r="P32" s="52"/>
    </row>
    <row r="33" spans="1:16" ht="18.75" x14ac:dyDescent="0.3">
      <c r="A33" s="4" t="s">
        <v>10</v>
      </c>
      <c r="B33" s="5">
        <v>47</v>
      </c>
      <c r="C33" s="6">
        <f t="shared" ref="C33:C34" si="30">E33+G33+I33+K33</f>
        <v>18</v>
      </c>
      <c r="D33" s="7">
        <f t="shared" ref="D33:D37" si="31">C33/B33</f>
        <v>0.38297872340425532</v>
      </c>
      <c r="E33" s="6">
        <v>10</v>
      </c>
      <c r="F33" s="8">
        <f t="shared" ref="F33:F37" si="32">E33/$C33</f>
        <v>0.55555555555555558</v>
      </c>
      <c r="G33" s="6">
        <v>6</v>
      </c>
      <c r="H33" s="9">
        <f t="shared" ref="H33:H37" si="33">G33/$C33</f>
        <v>0.33333333333333331</v>
      </c>
      <c r="I33" s="6">
        <v>2</v>
      </c>
      <c r="J33" s="9">
        <f t="shared" ref="J33:J37" si="34">I33/$C33</f>
        <v>0.1111111111111111</v>
      </c>
      <c r="K33" s="6">
        <v>0</v>
      </c>
      <c r="L33" s="9">
        <f t="shared" ref="L33:L37" si="35">K33/$C33</f>
        <v>0</v>
      </c>
      <c r="M33" s="10">
        <f t="shared" ref="M33:M37" si="36" xml:space="preserve"> (E33*5+G33*4+I33*3+K33*2)/C33</f>
        <v>4.4444444444444446</v>
      </c>
      <c r="N33" s="10">
        <v>19</v>
      </c>
      <c r="O33" s="11">
        <f t="shared" ref="O33:O37" si="37">(C33-K33)/C33</f>
        <v>1</v>
      </c>
      <c r="P33" s="11">
        <f t="shared" ref="P33:P37" si="38">(E33+G33)/C33</f>
        <v>0.88888888888888884</v>
      </c>
    </row>
    <row r="34" spans="1:16" ht="18.75" x14ac:dyDescent="0.3">
      <c r="A34" s="4" t="s">
        <v>11</v>
      </c>
      <c r="B34" s="4">
        <v>62</v>
      </c>
      <c r="C34" s="6">
        <f t="shared" si="30"/>
        <v>11</v>
      </c>
      <c r="D34" s="7">
        <f t="shared" si="31"/>
        <v>0.17741935483870969</v>
      </c>
      <c r="E34" s="6">
        <v>4</v>
      </c>
      <c r="F34" s="8">
        <f t="shared" si="32"/>
        <v>0.36363636363636365</v>
      </c>
      <c r="G34" s="6">
        <v>4</v>
      </c>
      <c r="H34" s="9">
        <f t="shared" si="33"/>
        <v>0.36363636363636365</v>
      </c>
      <c r="I34" s="6">
        <v>3</v>
      </c>
      <c r="J34" s="9">
        <f t="shared" si="34"/>
        <v>0.27272727272727271</v>
      </c>
      <c r="K34" s="6">
        <v>0</v>
      </c>
      <c r="L34" s="9">
        <f t="shared" si="35"/>
        <v>0</v>
      </c>
      <c r="M34" s="10">
        <f t="shared" si="36"/>
        <v>4.0909090909090908</v>
      </c>
      <c r="N34" s="10">
        <v>23</v>
      </c>
      <c r="O34" s="11">
        <f t="shared" si="37"/>
        <v>1</v>
      </c>
      <c r="P34" s="11">
        <f t="shared" si="38"/>
        <v>0.72727272727272729</v>
      </c>
    </row>
    <row r="35" spans="1:16" ht="18.75" x14ac:dyDescent="0.3">
      <c r="A35" s="4" t="s">
        <v>16</v>
      </c>
      <c r="B35" s="27">
        <v>51</v>
      </c>
      <c r="C35" s="6">
        <f>E35+G35+I35+K35</f>
        <v>9</v>
      </c>
      <c r="D35" s="24">
        <f t="shared" si="31"/>
        <v>0.17647058823529413</v>
      </c>
      <c r="E35" s="23">
        <v>2</v>
      </c>
      <c r="F35" s="8">
        <f t="shared" si="32"/>
        <v>0.22222222222222221</v>
      </c>
      <c r="G35" s="23">
        <v>4</v>
      </c>
      <c r="H35" s="9">
        <f t="shared" si="33"/>
        <v>0.44444444444444442</v>
      </c>
      <c r="I35" s="23">
        <v>3</v>
      </c>
      <c r="J35" s="9">
        <f t="shared" si="34"/>
        <v>0.33333333333333331</v>
      </c>
      <c r="K35" s="23">
        <v>0</v>
      </c>
      <c r="L35" s="9">
        <f t="shared" si="35"/>
        <v>0</v>
      </c>
      <c r="M35" s="10">
        <f t="shared" si="36"/>
        <v>3.8888888888888888</v>
      </c>
      <c r="N35" s="25">
        <v>20</v>
      </c>
      <c r="O35" s="11">
        <f t="shared" si="37"/>
        <v>1</v>
      </c>
      <c r="P35" s="11">
        <f t="shared" si="38"/>
        <v>0.66666666666666663</v>
      </c>
    </row>
    <row r="36" spans="1:16" ht="18.75" x14ac:dyDescent="0.3">
      <c r="A36" s="4" t="s">
        <v>17</v>
      </c>
      <c r="B36" s="26">
        <v>78</v>
      </c>
      <c r="C36" s="6">
        <f t="shared" ref="C36:C37" si="39">E36+G36+I36+K36</f>
        <v>12</v>
      </c>
      <c r="D36" s="24">
        <f t="shared" si="31"/>
        <v>0.15384615384615385</v>
      </c>
      <c r="E36" s="23">
        <v>4</v>
      </c>
      <c r="F36" s="8">
        <f t="shared" si="32"/>
        <v>0.33333333333333331</v>
      </c>
      <c r="G36" s="23">
        <v>4</v>
      </c>
      <c r="H36" s="9">
        <f t="shared" si="33"/>
        <v>0.33333333333333331</v>
      </c>
      <c r="I36" s="23">
        <v>4</v>
      </c>
      <c r="J36" s="9">
        <f t="shared" si="34"/>
        <v>0.33333333333333331</v>
      </c>
      <c r="K36" s="23">
        <v>0</v>
      </c>
      <c r="L36" s="9">
        <f t="shared" si="35"/>
        <v>0</v>
      </c>
      <c r="M36" s="10">
        <f t="shared" si="36"/>
        <v>4</v>
      </c>
      <c r="N36" s="25">
        <v>19.5</v>
      </c>
      <c r="O36" s="11">
        <f t="shared" si="37"/>
        <v>1</v>
      </c>
      <c r="P36" s="11">
        <f t="shared" si="38"/>
        <v>0.66666666666666663</v>
      </c>
    </row>
    <row r="37" spans="1:16" ht="18.75" x14ac:dyDescent="0.3">
      <c r="A37" s="4" t="s">
        <v>12</v>
      </c>
      <c r="B37" s="26">
        <v>64</v>
      </c>
      <c r="C37" s="6">
        <f t="shared" si="39"/>
        <v>1</v>
      </c>
      <c r="D37" s="24">
        <f t="shared" si="31"/>
        <v>1.5625E-2</v>
      </c>
      <c r="E37" s="23">
        <v>1</v>
      </c>
      <c r="F37" s="8">
        <f t="shared" si="32"/>
        <v>1</v>
      </c>
      <c r="G37" s="23">
        <v>0</v>
      </c>
      <c r="H37" s="9">
        <f t="shared" si="33"/>
        <v>0</v>
      </c>
      <c r="I37" s="23">
        <v>0</v>
      </c>
      <c r="J37" s="9">
        <f t="shared" si="34"/>
        <v>0</v>
      </c>
      <c r="K37" s="23">
        <v>0</v>
      </c>
      <c r="L37" s="9">
        <f t="shared" si="35"/>
        <v>0</v>
      </c>
      <c r="M37" s="10">
        <f t="shared" si="36"/>
        <v>5</v>
      </c>
      <c r="N37" s="25">
        <v>29</v>
      </c>
      <c r="O37" s="11">
        <f t="shared" si="37"/>
        <v>1</v>
      </c>
      <c r="P37" s="11">
        <f t="shared" si="38"/>
        <v>1</v>
      </c>
    </row>
    <row r="38" spans="1:16" ht="18.75" x14ac:dyDescent="0.3">
      <c r="A38" s="4" t="s">
        <v>18</v>
      </c>
      <c r="B38" s="35"/>
      <c r="C38" s="36"/>
      <c r="D38" s="37"/>
      <c r="E38" s="36"/>
      <c r="F38" s="38"/>
      <c r="G38" s="36"/>
      <c r="H38" s="38"/>
      <c r="I38" s="36"/>
      <c r="J38" s="38"/>
      <c r="K38" s="36"/>
      <c r="L38" s="38"/>
      <c r="M38" s="39"/>
      <c r="N38" s="39"/>
      <c r="O38" s="40"/>
      <c r="P38" s="40"/>
    </row>
    <row r="39" spans="1:16" ht="18.75" x14ac:dyDescent="0.3">
      <c r="A39" s="4" t="s">
        <v>19</v>
      </c>
      <c r="B39" s="26">
        <v>34</v>
      </c>
      <c r="C39" s="6">
        <f t="shared" ref="C39" si="40">E39+G39+I39+K39</f>
        <v>2</v>
      </c>
      <c r="D39" s="24">
        <f t="shared" ref="D39" si="41">C39/B39</f>
        <v>5.8823529411764705E-2</v>
      </c>
      <c r="E39" s="26">
        <v>0</v>
      </c>
      <c r="F39" s="8">
        <f t="shared" ref="F39" si="42">E39/$C39</f>
        <v>0</v>
      </c>
      <c r="G39" s="26">
        <v>1</v>
      </c>
      <c r="H39" s="9">
        <f t="shared" ref="H39:H41" si="43">G39/$C39</f>
        <v>0.5</v>
      </c>
      <c r="I39" s="26">
        <v>1</v>
      </c>
      <c r="J39" s="9">
        <f t="shared" ref="J39:J41" si="44">I39/$C39</f>
        <v>0.5</v>
      </c>
      <c r="K39" s="26">
        <v>0</v>
      </c>
      <c r="L39" s="9">
        <f t="shared" ref="L39:L41" si="45">K39/$C39</f>
        <v>0</v>
      </c>
      <c r="M39" s="10">
        <f t="shared" ref="M39:M41" si="46" xml:space="preserve"> (E39*5+G39*4+I39*3+K39*2)/C39</f>
        <v>3.5</v>
      </c>
      <c r="N39" s="25">
        <v>14</v>
      </c>
      <c r="O39" s="11">
        <f t="shared" ref="O39:O41" si="47">(C39-K39)/C39</f>
        <v>1</v>
      </c>
      <c r="P39" s="11">
        <f t="shared" ref="P39:P41" si="48">(E39+G39)/C39</f>
        <v>0.5</v>
      </c>
    </row>
    <row r="40" spans="1:16" ht="18.75" x14ac:dyDescent="0.3">
      <c r="A40" s="13" t="s">
        <v>14</v>
      </c>
      <c r="B40" s="13">
        <f>SUM(B33:B39)</f>
        <v>336</v>
      </c>
      <c r="C40" s="14">
        <f>SUM(C33:C39)</f>
        <v>53</v>
      </c>
      <c r="D40" s="15">
        <f>C40/B40</f>
        <v>0.15773809523809523</v>
      </c>
      <c r="E40" s="14">
        <f>SUM(E33:E39)</f>
        <v>21</v>
      </c>
      <c r="F40" s="16">
        <f>E40/C40</f>
        <v>0.39622641509433965</v>
      </c>
      <c r="G40" s="14">
        <f>SUM(G33:G39)</f>
        <v>19</v>
      </c>
      <c r="H40" s="16">
        <f t="shared" si="43"/>
        <v>0.35849056603773582</v>
      </c>
      <c r="I40" s="14">
        <f>SUM(I33:I39)</f>
        <v>13</v>
      </c>
      <c r="J40" s="16">
        <f t="shared" si="44"/>
        <v>0.24528301886792453</v>
      </c>
      <c r="K40" s="14">
        <f>SUM(K33:K39)</f>
        <v>0</v>
      </c>
      <c r="L40" s="16">
        <f t="shared" si="45"/>
        <v>0</v>
      </c>
      <c r="M40" s="17">
        <f t="shared" si="46"/>
        <v>4.1509433962264151</v>
      </c>
      <c r="N40" s="17">
        <f>AVERAGE(N33:N39)</f>
        <v>20.75</v>
      </c>
      <c r="O40" s="15">
        <f t="shared" si="47"/>
        <v>1</v>
      </c>
      <c r="P40" s="15">
        <f t="shared" si="48"/>
        <v>0.75471698113207553</v>
      </c>
    </row>
    <row r="41" spans="1:16" ht="18.75" x14ac:dyDescent="0.3">
      <c r="A41" s="18" t="s">
        <v>15</v>
      </c>
      <c r="B41" s="18">
        <v>3258</v>
      </c>
      <c r="C41" s="19">
        <f>E41+G41+I41+K41</f>
        <v>3248</v>
      </c>
      <c r="D41" s="20">
        <f>C41/B41</f>
        <v>0.99693063228974832</v>
      </c>
      <c r="E41" s="19">
        <v>763</v>
      </c>
      <c r="F41" s="21">
        <f>E41/C41</f>
        <v>0.23491379310344829</v>
      </c>
      <c r="G41" s="19">
        <v>1095</v>
      </c>
      <c r="H41" s="21">
        <f t="shared" si="43"/>
        <v>0.33713054187192121</v>
      </c>
      <c r="I41" s="19">
        <v>1109</v>
      </c>
      <c r="J41" s="21">
        <f t="shared" si="44"/>
        <v>0.3414408866995074</v>
      </c>
      <c r="K41" s="19">
        <v>281</v>
      </c>
      <c r="L41" s="21">
        <f t="shared" si="45"/>
        <v>8.6514778325123151E-2</v>
      </c>
      <c r="M41" s="22">
        <f t="shared" si="46"/>
        <v>3.7204433497536944</v>
      </c>
      <c r="N41" s="22">
        <v>17.3</v>
      </c>
      <c r="O41" s="20">
        <f t="shared" si="47"/>
        <v>0.91348522167487689</v>
      </c>
      <c r="P41" s="20">
        <f t="shared" si="48"/>
        <v>0.57204433497536944</v>
      </c>
    </row>
  </sheetData>
  <mergeCells count="36">
    <mergeCell ref="O17:O18"/>
    <mergeCell ref="P17:P18"/>
    <mergeCell ref="A29:C29"/>
    <mergeCell ref="A31:A32"/>
    <mergeCell ref="B31:B32"/>
    <mergeCell ref="C31:D31"/>
    <mergeCell ref="E31:F31"/>
    <mergeCell ref="G31:H31"/>
    <mergeCell ref="I31:J31"/>
    <mergeCell ref="K31:L31"/>
    <mergeCell ref="M31:M32"/>
    <mergeCell ref="N31:N32"/>
    <mergeCell ref="O31:O32"/>
    <mergeCell ref="P31:P32"/>
    <mergeCell ref="G17:H17"/>
    <mergeCell ref="I17:J17"/>
    <mergeCell ref="K17:L17"/>
    <mergeCell ref="M17:M18"/>
    <mergeCell ref="N17:N18"/>
    <mergeCell ref="A15:C15"/>
    <mergeCell ref="A17:A18"/>
    <mergeCell ref="B17:B18"/>
    <mergeCell ref="C17:D17"/>
    <mergeCell ref="E17:F1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английский</vt:lpstr>
      <vt:lpstr>русский язык</vt:lpstr>
      <vt:lpstr>информатика</vt:lpstr>
      <vt:lpstr>биология</vt:lpstr>
      <vt:lpstr>обществознание</vt:lpstr>
      <vt:lpstr>литература</vt:lpstr>
      <vt:lpstr>физика</vt:lpstr>
      <vt:lpstr>математика</vt:lpstr>
      <vt:lpstr>химия</vt:lpstr>
      <vt:lpstr>история</vt:lpstr>
      <vt:lpstr>география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2018-06-06T07:54:01Z</dcterms:created>
  <dcterms:modified xsi:type="dcterms:W3CDTF">2018-06-27T08:21:52Z</dcterms:modified>
</cp:coreProperties>
</file>