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82" activeTab="3"/>
  </bookViews>
  <sheets>
    <sheet name="СП 7-8-юн" sheetId="19" r:id="rId1"/>
    <sheet name="СП 7-8 дев" sheetId="20" r:id="rId2"/>
    <sheet name="9-11 СП юнош" sheetId="3" r:id="rId3"/>
    <sheet name="9-11СП дев" sheetId="4" r:id="rId4"/>
    <sheet name="7-8 баск юн" sheetId="5" r:id="rId5"/>
    <sheet name="7-8 баск дев" sheetId="6" r:id="rId6"/>
    <sheet name="7-8 гим юн" sheetId="7" r:id="rId7"/>
    <sheet name="7-8 гим дев" sheetId="8" r:id="rId8"/>
    <sheet name="9-11 баск девушк" sheetId="9" r:id="rId9"/>
    <sheet name="9-11 баск юноши" sheetId="10" r:id="rId10"/>
    <sheet name="9-11 гим юнош" sheetId="11" r:id="rId11"/>
    <sheet name="9-11 гим девушки" sheetId="12" r:id="rId12"/>
    <sheet name="7-8 теор дев" sheetId="14" r:id="rId13"/>
    <sheet name="7-8 теор юн" sheetId="15" r:id="rId14"/>
    <sheet name="9-11 теор юнош" sheetId="16" r:id="rId15"/>
    <sheet name="9-11 теор девушк" sheetId="17" r:id="rId16"/>
    <sheet name="Лист1" sheetId="18" r:id="rId17"/>
  </sheets>
  <calcPr calcId="145621"/>
</workbook>
</file>

<file path=xl/calcChain.xml><?xml version="1.0" encoding="utf-8"?>
<calcChain xmlns="http://schemas.openxmlformats.org/spreadsheetml/2006/main">
  <c r="M15" i="7" l="1"/>
  <c r="I16" i="20" l="1"/>
  <c r="I11" i="20"/>
  <c r="I14" i="20"/>
  <c r="I17" i="20"/>
  <c r="I9" i="20"/>
  <c r="I20" i="19"/>
  <c r="I21" i="19"/>
  <c r="I22" i="19"/>
  <c r="I18" i="19"/>
  <c r="I12" i="19"/>
  <c r="I16" i="19"/>
  <c r="I15" i="19"/>
  <c r="I14" i="19"/>
  <c r="I13" i="19"/>
  <c r="I13" i="20" l="1"/>
  <c r="I12" i="20"/>
  <c r="I10" i="20"/>
  <c r="I15" i="20"/>
  <c r="I19" i="19"/>
  <c r="I17" i="19"/>
  <c r="N26" i="12" l="1"/>
  <c r="M13" i="11"/>
  <c r="H8" i="17"/>
  <c r="H10" i="17"/>
  <c r="H11" i="17"/>
  <c r="H16" i="17"/>
  <c r="H17" i="17"/>
  <c r="H18" i="17"/>
  <c r="H19" i="17"/>
  <c r="H20" i="17"/>
  <c r="H22" i="17"/>
  <c r="H24" i="17"/>
  <c r="H25" i="17"/>
  <c r="H26" i="17"/>
  <c r="H30" i="17"/>
  <c r="H31" i="17"/>
  <c r="H32" i="17"/>
  <c r="H34" i="17"/>
  <c r="H36" i="17"/>
  <c r="H37" i="17"/>
  <c r="H38" i="17"/>
  <c r="H39" i="17"/>
  <c r="H40" i="17"/>
  <c r="H7" i="17"/>
  <c r="H8" i="16"/>
  <c r="H9" i="16"/>
  <c r="H10" i="16"/>
  <c r="H11" i="16"/>
  <c r="H12" i="16"/>
  <c r="H14" i="16"/>
  <c r="H15" i="16"/>
  <c r="H16" i="16"/>
  <c r="H17" i="16"/>
  <c r="H18" i="16"/>
  <c r="H20" i="16"/>
  <c r="H21" i="16"/>
  <c r="H23" i="16"/>
  <c r="H25" i="16"/>
  <c r="H27" i="16"/>
  <c r="H28" i="16"/>
  <c r="H29" i="16"/>
  <c r="H7" i="16"/>
  <c r="H12" i="14"/>
  <c r="H13" i="14"/>
  <c r="H14" i="14"/>
  <c r="H16" i="14"/>
  <c r="H17" i="14"/>
  <c r="H18" i="14"/>
  <c r="H19" i="14"/>
  <c r="H20" i="14"/>
  <c r="H7" i="14"/>
  <c r="H10" i="15"/>
  <c r="H11" i="15"/>
  <c r="H14" i="15"/>
  <c r="H15" i="15"/>
  <c r="H16" i="15"/>
  <c r="H17" i="15"/>
  <c r="H7" i="15"/>
  <c r="M24" i="11"/>
  <c r="N8" i="12"/>
  <c r="N9" i="12"/>
  <c r="N11" i="12"/>
  <c r="N12" i="12"/>
  <c r="N17" i="12"/>
  <c r="N18" i="12"/>
  <c r="N20" i="12"/>
  <c r="N21" i="12"/>
  <c r="N23" i="12"/>
  <c r="N25" i="12"/>
  <c r="N31" i="12"/>
  <c r="N32" i="12"/>
  <c r="N33" i="12"/>
  <c r="N35" i="12"/>
  <c r="N37" i="12"/>
  <c r="N38" i="12"/>
  <c r="N39" i="12"/>
  <c r="N40" i="12"/>
  <c r="N41" i="12"/>
  <c r="M9" i="11"/>
  <c r="M10" i="11"/>
  <c r="M11" i="11"/>
  <c r="M12" i="11"/>
  <c r="M17" i="11"/>
  <c r="M18" i="11"/>
  <c r="M21" i="11"/>
  <c r="M23" i="11"/>
  <c r="M28" i="11"/>
  <c r="M29" i="11"/>
  <c r="M30" i="11"/>
  <c r="M8" i="11"/>
  <c r="N13" i="8"/>
  <c r="N14" i="8"/>
  <c r="N15" i="8"/>
  <c r="N19" i="8"/>
  <c r="N20" i="8"/>
  <c r="N21" i="8"/>
  <c r="N8" i="8"/>
  <c r="M11" i="7"/>
  <c r="M12" i="7"/>
  <c r="M16" i="7"/>
  <c r="M17" i="7"/>
  <c r="M10" i="7"/>
  <c r="I8" i="10"/>
  <c r="I9" i="10"/>
  <c r="I10" i="10"/>
  <c r="I11" i="10"/>
  <c r="I12" i="10"/>
  <c r="I14" i="10"/>
  <c r="I15" i="10"/>
  <c r="I16" i="10"/>
  <c r="I17" i="10"/>
  <c r="I18" i="10"/>
  <c r="I20" i="10"/>
  <c r="I21" i="10"/>
  <c r="I22" i="10"/>
  <c r="I25" i="10"/>
  <c r="I27" i="10"/>
  <c r="I28" i="10"/>
  <c r="I29" i="10"/>
  <c r="I7" i="10"/>
  <c r="I8" i="9"/>
  <c r="I10" i="9"/>
  <c r="I11" i="9"/>
  <c r="I17" i="9"/>
  <c r="I18" i="9"/>
  <c r="I20" i="9"/>
  <c r="I22" i="9"/>
  <c r="I24" i="9"/>
  <c r="I28" i="9"/>
  <c r="I29" i="9"/>
  <c r="I30" i="9"/>
  <c r="I31" i="9"/>
  <c r="I32" i="9"/>
  <c r="I36" i="9"/>
  <c r="I37" i="9"/>
  <c r="I38" i="9"/>
  <c r="I39" i="9"/>
  <c r="I40" i="9"/>
  <c r="I7" i="9"/>
  <c r="I12" i="6"/>
  <c r="I13" i="6"/>
  <c r="I14" i="6"/>
  <c r="I16" i="6"/>
  <c r="I18" i="6"/>
  <c r="I19" i="6"/>
  <c r="I20" i="6"/>
  <c r="I7" i="6"/>
  <c r="K10" i="6"/>
  <c r="I10" i="5"/>
  <c r="I11" i="5"/>
  <c r="I14" i="5"/>
  <c r="I15" i="5"/>
  <c r="I16" i="5"/>
  <c r="I17" i="5"/>
  <c r="I7" i="5"/>
  <c r="I24" i="3"/>
  <c r="I15" i="3"/>
  <c r="I14" i="3"/>
  <c r="I17" i="3"/>
  <c r="I32" i="4" l="1"/>
  <c r="I16" i="4"/>
  <c r="I17" i="4"/>
  <c r="I27" i="4"/>
  <c r="I14" i="4"/>
  <c r="I23" i="4"/>
  <c r="I19" i="4"/>
  <c r="I28" i="4"/>
  <c r="I18" i="4"/>
  <c r="I29" i="4"/>
  <c r="I15" i="4"/>
  <c r="I12" i="4"/>
  <c r="I21" i="4"/>
  <c r="I12" i="3" l="1"/>
  <c r="I22" i="3"/>
  <c r="I11" i="3"/>
  <c r="I20" i="3"/>
  <c r="I28" i="3"/>
  <c r="I13" i="3"/>
  <c r="I19" i="3"/>
  <c r="I25" i="3"/>
  <c r="I10" i="3"/>
  <c r="I26" i="3"/>
  <c r="I27" i="3"/>
  <c r="I21" i="3"/>
  <c r="I23" i="3"/>
  <c r="I16" i="3"/>
  <c r="I18" i="3"/>
  <c r="I30" i="4"/>
  <c r="I22" i="4"/>
  <c r="I25" i="4"/>
  <c r="I24" i="4"/>
  <c r="I20" i="4"/>
  <c r="I13" i="4"/>
  <c r="I26" i="4"/>
  <c r="I11" i="4"/>
  <c r="I31" i="4"/>
</calcChain>
</file>

<file path=xl/sharedStrings.xml><?xml version="1.0" encoding="utf-8"?>
<sst xmlns="http://schemas.openxmlformats.org/spreadsheetml/2006/main" count="1292" uniqueCount="264">
  <si>
    <t>приложение к приказу</t>
  </si>
  <si>
    <t>СВОДНЫЙ ПРОТОКОЛ</t>
  </si>
  <si>
    <t>Максимальное  количество баллов - 100</t>
  </si>
  <si>
    <t>№ п/п</t>
  </si>
  <si>
    <t>Ф.И.О.участника</t>
  </si>
  <si>
    <t>Класс</t>
  </si>
  <si>
    <t>ОУ</t>
  </si>
  <si>
    <t>Ф.И.О.учителя</t>
  </si>
  <si>
    <t>Зачётные баллы</t>
  </si>
  <si>
    <t>Итого баллов</t>
  </si>
  <si>
    <t>Победитель, призёры</t>
  </si>
  <si>
    <t>Теория</t>
  </si>
  <si>
    <t>Б/б</t>
  </si>
  <si>
    <t>Гимн.</t>
  </si>
  <si>
    <t>макс</t>
  </si>
  <si>
    <t>Члены предметного жюри</t>
  </si>
  <si>
    <t>Выполнение заданий</t>
  </si>
  <si>
    <t>20 б</t>
  </si>
  <si>
    <t>40 б</t>
  </si>
  <si>
    <t>итогов муниципального этапа всероссийской олимпиады школьников 2018– 2019 учебного года</t>
  </si>
  <si>
    <t>№ п\п</t>
  </si>
  <si>
    <r>
      <t>по предмету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9 -11 юноши</t>
    </r>
  </si>
  <si>
    <r>
      <t>по предмету  "Ф</t>
    </r>
    <r>
      <rPr>
        <b/>
        <u/>
        <sz val="12"/>
        <color theme="1"/>
        <rFont val="Times New Roman"/>
        <family val="1"/>
        <charset val="204"/>
      </rPr>
      <t xml:space="preserve">изическая </t>
    </r>
    <r>
      <rPr>
        <u/>
        <sz val="12"/>
        <color theme="1"/>
        <rFont val="Times New Roman"/>
        <family val="1"/>
        <charset val="204"/>
      </rPr>
      <t>культура"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класс 9 - 11 девушки</t>
    </r>
  </si>
  <si>
    <t>ПРОТОКОЛ</t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</si>
  <si>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7 - 8 кл. баскетбол юноши</t>
    </r>
  </si>
  <si>
    <t>Максимальное  количество баллов - 40</t>
  </si>
  <si>
    <t>Выполнение задания</t>
  </si>
  <si>
    <t>Общее время (сек.)</t>
  </si>
  <si>
    <t>Время  (сек.)</t>
  </si>
  <si>
    <t>штрафное время(сек)</t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</si>
  <si>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7 - 8 кл. баскетбол девушки</t>
    </r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</si>
  <si>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 -8 кл.гимнастика юноши</t>
    </r>
  </si>
  <si>
    <t>№</t>
  </si>
  <si>
    <t>Итого</t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</si>
  <si>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  -8 кл.гимнастика девушки</t>
    </r>
  </si>
  <si>
    <t xml:space="preserve"> </t>
  </si>
  <si>
    <t>Протокол</t>
  </si>
  <si>
    <t>по предмету "Физическая культура"  класс 9-11 кл. баскетбол юноши</t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</si>
  <si>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9 - 11гимнастика юноши</t>
    </r>
  </si>
  <si>
    <t>максимальное количество баллов - 40</t>
  </si>
  <si>
    <t xml:space="preserve">Итого </t>
  </si>
  <si>
    <r>
      <t xml:space="preserve">по предмету </t>
    </r>
    <r>
      <rPr>
        <b/>
        <sz val="12"/>
        <color theme="1"/>
        <rFont val="Times New Roman"/>
        <family val="1"/>
        <charset val="204"/>
      </rPr>
      <t>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9 - 11гимнастика девушки</t>
    </r>
  </si>
  <si>
    <t>Максимальное количество баллов - 20</t>
  </si>
  <si>
    <t>шифр</t>
  </si>
  <si>
    <t>выполнение задания</t>
  </si>
  <si>
    <t>итогов муниципального этапа всероссийской олимпиады школьников 2018- 2019 учебного года</t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</si>
  <si>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"Физическая культура"</t>
    </r>
    <r>
      <rPr>
        <sz val="12"/>
        <color theme="1"/>
        <rFont val="Times New Roman"/>
        <family val="1"/>
        <charset val="204"/>
      </rPr>
      <t xml:space="preserve">  класс 7 - 8 кл. Т</t>
    </r>
    <r>
      <rPr>
        <b/>
        <sz val="12"/>
        <color theme="1"/>
        <rFont val="Times New Roman"/>
        <family val="1"/>
        <charset val="204"/>
      </rPr>
      <t>еория юноши</t>
    </r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</si>
  <si>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"Физическая культура"</t>
    </r>
    <r>
      <rPr>
        <sz val="12"/>
        <color theme="1"/>
        <rFont val="Times New Roman"/>
        <family val="1"/>
        <charset val="204"/>
      </rPr>
      <t xml:space="preserve">  класс 9 - 11 кл. Т</t>
    </r>
    <r>
      <rPr>
        <b/>
        <sz val="12"/>
        <color theme="1"/>
        <rFont val="Times New Roman"/>
        <family val="1"/>
        <charset val="204"/>
      </rPr>
      <t>еория юноши</t>
    </r>
  </si>
  <si>
    <r>
      <t xml:space="preserve">по предмету  </t>
    </r>
    <r>
      <rPr>
        <b/>
        <sz val="12"/>
        <color theme="1"/>
        <rFont val="Times New Roman"/>
        <family val="1"/>
        <charset val="204"/>
      </rPr>
      <t>"Физическая культура"</t>
    </r>
    <r>
      <rPr>
        <sz val="12"/>
        <color theme="1"/>
        <rFont val="Times New Roman"/>
        <family val="1"/>
        <charset val="204"/>
      </rPr>
      <t xml:space="preserve">  класс 9 - 11 кл. Т</t>
    </r>
    <r>
      <rPr>
        <b/>
        <sz val="12"/>
        <color theme="1"/>
        <rFont val="Times New Roman"/>
        <family val="1"/>
        <charset val="204"/>
      </rPr>
      <t>еория девушки</t>
    </r>
  </si>
  <si>
    <t>Сойников Александр Викторович</t>
  </si>
  <si>
    <t>Белокопытов Денис Николаевич</t>
  </si>
  <si>
    <t>Белохребтова Людмила Ивановна</t>
  </si>
  <si>
    <t>СОШ №7</t>
  </si>
  <si>
    <t>СОШ №2</t>
  </si>
  <si>
    <t>Габрикова Алина Евгеньевна</t>
  </si>
  <si>
    <t>Гимназия</t>
  </si>
  <si>
    <t>СОШ №5</t>
  </si>
  <si>
    <t>СОШ №6</t>
  </si>
  <si>
    <t>СОШ №3</t>
  </si>
  <si>
    <t>по предмету "Физическая культура"  класс 9 - 11 кл. баскетбол девушки</t>
  </si>
  <si>
    <t>СОШ № 3</t>
  </si>
  <si>
    <t>призёр</t>
  </si>
  <si>
    <t>по предмету  "Физическая культура"  класс 7 - 8 кл. Теория девушки</t>
  </si>
  <si>
    <t>итогов муниципального этапа всероссийской олимпиады школьников 2019 – 2020 учебного года</t>
  </si>
  <si>
    <t>Мамарина Анастасия Александровна</t>
  </si>
  <si>
    <t>Бахрамов Ислам Шерзодович</t>
  </si>
  <si>
    <t>Лисицина Мария Сергеевна</t>
  </si>
  <si>
    <t>Ермолова Ульяна Денисовна</t>
  </si>
  <si>
    <t>Коваль Анна Ильинична</t>
  </si>
  <si>
    <t>Закирова Анастасия Максимовна</t>
  </si>
  <si>
    <t>Крон Александр Федорович</t>
  </si>
  <si>
    <t>Платонов Иван Юрьевич</t>
  </si>
  <si>
    <t>Зайцева Екатерина Сергеевна</t>
  </si>
  <si>
    <t>Саухина Анна Юрьевна</t>
  </si>
  <si>
    <t>Дьяченко Илья Александрович</t>
  </si>
  <si>
    <t>Кравчук Надежда Андреевна</t>
  </si>
  <si>
    <t>Шимилин Андрей Андреевич</t>
  </si>
  <si>
    <t>Гарбалы Радион Васильевич</t>
  </si>
  <si>
    <t>Конопелька Надежда Александровна</t>
  </si>
  <si>
    <t>Макарова Елена Владимировна</t>
  </si>
  <si>
    <t>Антонова Александра Владимировна</t>
  </si>
  <si>
    <t>Лемешонок Елизавета Владимировна</t>
  </si>
  <si>
    <t>Кавказова Диана Вячеславовна</t>
  </si>
  <si>
    <t>Афанасьева Алина Константиновна</t>
  </si>
  <si>
    <t>Колькина Дарья Витальевна</t>
  </si>
  <si>
    <t>Лунина Елена Валерьевна</t>
  </si>
  <si>
    <t>Королева Лариса Павловна</t>
  </si>
  <si>
    <t>Майорова Ирина Георгиевна</t>
  </si>
  <si>
    <t>Шинкарюк Кирилл Александрович</t>
  </si>
  <si>
    <t>Ершов Никита Андреевич</t>
  </si>
  <si>
    <t>Сенчило Павел Олегович</t>
  </si>
  <si>
    <t>Петрусев Александр Олегович</t>
  </si>
  <si>
    <t xml:space="preserve"> Матвеев Степан Анатольевич</t>
  </si>
  <si>
    <t>Петров Александр Борисович</t>
  </si>
  <si>
    <t>Кузнецов Роман Алексеевич</t>
  </si>
  <si>
    <t>Белокопытов Денис николаевич</t>
  </si>
  <si>
    <t>Рудых Полина Иннокентьевна</t>
  </si>
  <si>
    <t>Матвеева Анастасия Андреевна</t>
  </si>
  <si>
    <t>Демьянова Полина Евгеньевна</t>
  </si>
  <si>
    <t>Никифорова Екатерина Алексеевна</t>
  </si>
  <si>
    <t>Андреева Анастасия Сергеевна</t>
  </si>
  <si>
    <t>Соломатова Валерия Витальевна</t>
  </si>
  <si>
    <t>Померанцева Анастасия Андреевна</t>
  </si>
  <si>
    <t>Ставер Владислава Витальевна</t>
  </si>
  <si>
    <t>Зверева Татьяна Алексеевна</t>
  </si>
  <si>
    <t>Сюткина Татьяна Анатольевна</t>
  </si>
  <si>
    <t>Толкачев Александр Иванович</t>
  </si>
  <si>
    <t>Перфильева Ирина Витальевна</t>
  </si>
  <si>
    <t>Пыхтунова Альбина Павловна</t>
  </si>
  <si>
    <t>Двухжилова Кристина Николаевна</t>
  </si>
  <si>
    <t>Константинова Алена Анатольевна</t>
  </si>
  <si>
    <t>Бухарова Алена Евгеньевна</t>
  </si>
  <si>
    <t>Григорьева Дарья Евгеньевна</t>
  </si>
  <si>
    <t>Красикова Карина Денисовна</t>
  </si>
  <si>
    <t>Игнашкина Елизавета Владимировна</t>
  </si>
  <si>
    <t>Сазанская Кира Александровна</t>
  </si>
  <si>
    <t>Матвеенко Галина Васильевна</t>
  </si>
  <si>
    <t>Юрина Инга Владимировна</t>
  </si>
  <si>
    <t>2019-</t>
  </si>
  <si>
    <t>Беляева София Романовна</t>
  </si>
  <si>
    <t>Полежаева Алина Юрьевна</t>
  </si>
  <si>
    <t>Штепа Наталья Дмитриевна</t>
  </si>
  <si>
    <t>Петрова Светлана Денисовна</t>
  </si>
  <si>
    <t>Деганова Ксения Анатольевна</t>
  </si>
  <si>
    <t>Черепанова Полина Александровна</t>
  </si>
  <si>
    <t>Симонова Александра Максимовна</t>
  </si>
  <si>
    <t>Чупина Светлана Романовна</t>
  </si>
  <si>
    <t>Авдохина Кристина Максимовна</t>
  </si>
  <si>
    <t>Михальчук Виталий Павлович</t>
  </si>
  <si>
    <t>Матвиенко Галина Васильевна</t>
  </si>
  <si>
    <t>Горбулин Артем Викторович</t>
  </si>
  <si>
    <t>Ханин Олег Павлович</t>
  </si>
  <si>
    <t>Воробьев Игорь Игоревич</t>
  </si>
  <si>
    <t>Федурин Артем Алексеевич</t>
  </si>
  <si>
    <t xml:space="preserve"> Дьяченко Роман Олегович</t>
  </si>
  <si>
    <t>Попов Григорий Александрович</t>
  </si>
  <si>
    <t>Скляренко Алексей Тарасович</t>
  </si>
  <si>
    <t>Безносов Дмитрий Евгеньевич</t>
  </si>
  <si>
    <t>Блинов Семен Михайлович</t>
  </si>
  <si>
    <t>Лаптев Сергей Андреевич</t>
  </si>
  <si>
    <t>Аблец Станислав Владиславович</t>
  </si>
  <si>
    <t>Симонов Михаил Андреевич</t>
  </si>
  <si>
    <t>Андреев Алексей Игоревич</t>
  </si>
  <si>
    <t>Митрофанский Александр Сергеевич</t>
  </si>
  <si>
    <t>Жуков Роман Евгеньевич</t>
  </si>
  <si>
    <t>Мальцев Захар Александрович</t>
  </si>
  <si>
    <t>Зайцев Геннадий Николаевич</t>
  </si>
  <si>
    <t>Заболев Даниил Сергеевич</t>
  </si>
  <si>
    <t>Петров Алексей Иванович</t>
  </si>
  <si>
    <t>Стаисупов Максим Андреевич</t>
  </si>
  <si>
    <t>Шиверских Илья Олегович</t>
  </si>
  <si>
    <t>Терлецкий Даниил Денисович</t>
  </si>
  <si>
    <t>итогов муниципального этапа всероссийской олимпиады школьников 2019– 2020 учебного года</t>
  </si>
  <si>
    <t>Председатель жюри                                   И.А. Кузюкова          Зам. председателя        Кузнецова Е.Р.      Королева Л.П.</t>
  </si>
  <si>
    <t>Кыштымова Алена Юрьевна</t>
  </si>
  <si>
    <t>Шарипова Римма Азатовна</t>
  </si>
  <si>
    <t>итогов муниципального этапа всероссийской олимпиады школьников 2019– 2020учебного года</t>
  </si>
  <si>
    <t>Председатель жюри                            И.А. Кузюкова          Зам. председателя           Кузнецова Е.Р.      Королева Л.П.</t>
  </si>
  <si>
    <t>Председатель жюри                   И.А. Кузюкова          Зам. председателя        Кузнецова Е.Р.      Королева Л.П.</t>
  </si>
  <si>
    <t>Капитонов Сергей Вячеславович</t>
  </si>
  <si>
    <t>отсутствовал</t>
  </si>
  <si>
    <t>Председатель предметного жюри                         И.А. Кузюкова              Зам. председателя      Королева Л.П.     Кузнецова Е.Р.</t>
  </si>
  <si>
    <t>Бондаренко Екатерина Станиславовна</t>
  </si>
  <si>
    <t xml:space="preserve">Щукина Александра Алексеевна </t>
  </si>
  <si>
    <t>Картышева Алина Максимовна</t>
  </si>
  <si>
    <t>Тимофеева Анастасия Андреевна</t>
  </si>
  <si>
    <t>Кузнецова Ариадна Алексеевна</t>
  </si>
  <si>
    <t>отсутствовала</t>
  </si>
  <si>
    <t>Пушкарев Сергей Константинович</t>
  </si>
  <si>
    <t>Арбацкий Никита дмитриевич</t>
  </si>
  <si>
    <t>Арбацкий Никита Дмитриевич</t>
  </si>
  <si>
    <t>итогов муниципального этапа всероссийской олимпиады школьников  2019– 2020 учебного года</t>
  </si>
  <si>
    <t xml:space="preserve">Председатель жюри            И.А. Кузюкова          Зам. председателя                        Кузнецова Е.Р.      </t>
  </si>
  <si>
    <t>Королева Л.П.</t>
  </si>
  <si>
    <t xml:space="preserve">Председатель жюри                                   И.А. Кузюкова          Зам. председателя      Кузнецова Е.Р.    </t>
  </si>
  <si>
    <t>Щукина Александра Алексеевна</t>
  </si>
  <si>
    <t>СОШ № 6</t>
  </si>
  <si>
    <t>СОШ № 4</t>
  </si>
  <si>
    <t>СОШ № 5</t>
  </si>
  <si>
    <t>СОШ № 2</t>
  </si>
  <si>
    <t>СОШ № 7</t>
  </si>
  <si>
    <t>итогов муниципального этапа всероссийской олимпиады школьников 2019- 2020 учебного года</t>
  </si>
  <si>
    <t>СР-19-09-04</t>
  </si>
  <si>
    <t>СР-19-09-09</t>
  </si>
  <si>
    <t>СР-19-09-10</t>
  </si>
  <si>
    <t>СР-19-09-12</t>
  </si>
  <si>
    <t>СР-19-09-13</t>
  </si>
  <si>
    <t>СР-19-09-14</t>
  </si>
  <si>
    <t>СР-19-09-07</t>
  </si>
  <si>
    <t>СР-19-09-08</t>
  </si>
  <si>
    <t>Тимофеева Анастасия  Андреевна</t>
  </si>
  <si>
    <t>СТ-19-10-12</t>
  </si>
  <si>
    <t>СТ-19-10-11</t>
  </si>
  <si>
    <t>СТ-19-10-10</t>
  </si>
  <si>
    <t>СТ-19-10-06</t>
  </si>
  <si>
    <t>СТ-19-10-07</t>
  </si>
  <si>
    <t>СТ-19-10-08</t>
  </si>
  <si>
    <t>СТ-19-10-09</t>
  </si>
  <si>
    <t>СТ-19-11-07</t>
  </si>
  <si>
    <t>СТ-19-11-03</t>
  </si>
  <si>
    <t>СТ-19-11-02</t>
  </si>
  <si>
    <t>СТ-19-11-11</t>
  </si>
  <si>
    <t>СТ-19-11-04</t>
  </si>
  <si>
    <t>СТ-19-11-15</t>
  </si>
  <si>
    <t>СТ-19-11-06</t>
  </si>
  <si>
    <t>СТ-19-11-13</t>
  </si>
  <si>
    <t>СТ-19-11-14</t>
  </si>
  <si>
    <t>СР-19-09-02</t>
  </si>
  <si>
    <t>СР-19-09-03</t>
  </si>
  <si>
    <t>СР-19-09-01</t>
  </si>
  <si>
    <t>СР-19-09-06</t>
  </si>
  <si>
    <t>СР-19-09-05</t>
  </si>
  <si>
    <t>СТ-19-10-04</t>
  </si>
  <si>
    <t>СТ-19-10-05</t>
  </si>
  <si>
    <t>СТ-19-10-02</t>
  </si>
  <si>
    <t>СТ-19-10-13</t>
  </si>
  <si>
    <t>СТ-19-10-01</t>
  </si>
  <si>
    <t>СТ-19-10-03</t>
  </si>
  <si>
    <t>СТ-19-11-01</t>
  </si>
  <si>
    <t>СТ-19-11-05</t>
  </si>
  <si>
    <t>СТ-19-11-10</t>
  </si>
  <si>
    <t>СТ-19-11-12</t>
  </si>
  <si>
    <t>СТ-19-11-08</t>
  </si>
  <si>
    <t>СОШ №4</t>
  </si>
  <si>
    <t>Председатель предметного жюри         И.А. Кузюкова        Зам. председателя      Королева Л.П. Кузнецова Е.Р.</t>
  </si>
  <si>
    <t>МЛ-19-07-04</t>
  </si>
  <si>
    <t>МЛ-19-07-05</t>
  </si>
  <si>
    <t>МЛ-19-08-07</t>
  </si>
  <si>
    <t>МЛ-19-08-02</t>
  </si>
  <si>
    <t>МЛ-19-08-03</t>
  </si>
  <si>
    <t>МЛ-19-08-09</t>
  </si>
  <si>
    <t>МЛ-19-08-05</t>
  </si>
  <si>
    <t>МЛ-19-07-03</t>
  </si>
  <si>
    <t>МЛ-19-07-01</t>
  </si>
  <si>
    <t>МЛ-19-07-06</t>
  </si>
  <si>
    <t>МЛ-19-07-02</t>
  </si>
  <si>
    <t>МЛ-19-08-08</t>
  </si>
  <si>
    <t>МЛ-19-08-06</t>
  </si>
  <si>
    <t>МЛ-19-08-01</t>
  </si>
  <si>
    <t>МЛ-19-08-10</t>
  </si>
  <si>
    <t>МЛ-19-08-04</t>
  </si>
  <si>
    <t>Председатель жюри           И.А. Кузюкова          Зам. председателя        Кузнецова Е.Р          Королева Л.П.</t>
  </si>
  <si>
    <t>Председатель предметного жюри                    И.А. Кузюкова        Зам. председателя             Королева Л.П.   Кузнецова Е.Р.</t>
  </si>
  <si>
    <t xml:space="preserve"> Председатель предметного жюри                       И.А. Кузюкова    Зам. председателя       Кузнецова Е.Р    Королева Л.П.</t>
  </si>
  <si>
    <t>Победитель</t>
  </si>
  <si>
    <t>Призёр</t>
  </si>
  <si>
    <t>Отсутствовала</t>
  </si>
  <si>
    <t xml:space="preserve">Председатель предметного жюри                    И.А. Кузюкова          Зам. председателя          Кузнецова Е.Р.   Королева Л.П.           </t>
  </si>
  <si>
    <t>Отсутствовал</t>
  </si>
  <si>
    <r>
      <t>по предмету "Ф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7 класс  девушки</t>
    </r>
  </si>
  <si>
    <t>СОШ№ 3</t>
  </si>
  <si>
    <t>СОШ№ 4</t>
  </si>
  <si>
    <t>СОШ№ 7</t>
  </si>
  <si>
    <t>СОШ№ 2</t>
  </si>
  <si>
    <t>победитель</t>
  </si>
  <si>
    <t>участник</t>
  </si>
  <si>
    <r>
      <t>по предмету "</t>
    </r>
    <r>
      <rPr>
        <b/>
        <sz val="12"/>
        <color theme="1"/>
        <rFont val="Times New Roman"/>
        <family val="1"/>
        <charset val="204"/>
      </rPr>
      <t>Ф</t>
    </r>
    <r>
      <rPr>
        <b/>
        <u/>
        <sz val="12"/>
        <color theme="1"/>
        <rFont val="Times New Roman"/>
        <family val="1"/>
        <charset val="204"/>
      </rPr>
      <t>изическая культура"</t>
    </r>
    <r>
      <rPr>
        <b/>
        <sz val="12"/>
        <color theme="1"/>
        <rFont val="Times New Roman"/>
        <family val="1"/>
        <charset val="204"/>
      </rPr>
      <t xml:space="preserve">  класс </t>
    </r>
    <r>
      <rPr>
        <b/>
        <u/>
        <sz val="12"/>
        <color theme="1"/>
        <rFont val="Times New Roman"/>
        <family val="1"/>
        <charset val="204"/>
      </rPr>
      <t>7-8  юноши</t>
    </r>
  </si>
  <si>
    <t>СОШ№ 6</t>
  </si>
  <si>
    <t>Участник</t>
  </si>
  <si>
    <t xml:space="preserve">Председатель предметного жюри                    И.А. Кузюкова          Зам. председателя          Кузнецова Е.Р.        Королева Л.П.      </t>
  </si>
  <si>
    <t>Председатель предметного жюри         И.А. Кузюкова        Зам. председателя      Королева Л.П.    Кузнецова Е.Р.</t>
  </si>
  <si>
    <t>Отсутсвовал</t>
  </si>
  <si>
    <t xml:space="preserve">МКУ  УО от 04.12.2019   № 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</si>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</sst>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312">
    <xf numFmtId="0" fontId="0" fillId="0" borderId="0" xfId="0"/>
    <xf numFmtId="2" fontId="2" fillId="0" borderId="7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0" fillId="0" borderId="8" xfId="0" applyBorder="1"/>
    <xf numFmtId="0" fontId="0" fillId="0" borderId="8" xfId="0" applyNumberForma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2" fontId="0" fillId="0" borderId="8" xfId="0" applyNumberForma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164" fontId="5" fillId="0" borderId="8" xfId="0" applyNumberFormat="1" applyFont="1" applyBorder="1" applyAlignment="1">
      <alignment horizontal="left"/>
    </xf>
    <xf numFmtId="2" fontId="2" fillId="0" borderId="8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center" vertical="center"/>
    </xf>
    <xf numFmtId="0" fontId="1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4" fillId="0" borderId="8" xfId="0" applyFont="1" applyBorder="1"/>
    <xf numFmtId="0" fontId="0" fillId="0" borderId="8" xfId="0" applyBorder="1" applyAlignment="1">
      <alignment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/>
    </xf>
    <xf numFmtId="164" fontId="0" fillId="0" borderId="16" xfId="0" applyNumberFormat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4" fillId="0" borderId="9" xfId="0" applyFont="1" applyFill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4" fillId="0" borderId="8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14" xfId="0" applyFont="1" applyBorder="1" applyAlignment="1"/>
    <xf numFmtId="0" fontId="2" fillId="0" borderId="11" xfId="0" applyFont="1" applyBorder="1" applyAlignment="1"/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2" fillId="0" borderId="8" xfId="0" applyFont="1" applyBorder="1" applyAlignment="1"/>
    <xf numFmtId="0" fontId="14" fillId="0" borderId="8" xfId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8" xfId="0" applyNumberFormat="1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4" fillId="0" borderId="8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0" fillId="0" borderId="8" xfId="0" applyNumberFormat="1" applyBorder="1"/>
    <xf numFmtId="164" fontId="4" fillId="0" borderId="8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7" fillId="0" borderId="8" xfId="0" applyNumberFormat="1" applyFont="1" applyBorder="1" applyAlignment="1">
      <alignment horizontal="left" vertical="top" wrapText="1"/>
    </xf>
    <xf numFmtId="0" fontId="2" fillId="0" borderId="4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19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0" fillId="2" borderId="0" xfId="0" applyFill="1"/>
    <xf numFmtId="0" fontId="10" fillId="2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vertical="center" wrapText="1"/>
    </xf>
    <xf numFmtId="0" fontId="1" fillId="0" borderId="8" xfId="0" applyFont="1" applyBorder="1"/>
    <xf numFmtId="0" fontId="4" fillId="0" borderId="0" xfId="0" applyFont="1" applyBorder="1"/>
    <xf numFmtId="0" fontId="0" fillId="0" borderId="4" xfId="0" applyBorder="1" applyAlignment="1"/>
    <xf numFmtId="10" fontId="2" fillId="0" borderId="8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left"/>
    </xf>
    <xf numFmtId="2" fontId="0" fillId="0" borderId="0" xfId="0" applyNumberFormat="1"/>
    <xf numFmtId="0" fontId="8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vertical="center" wrapText="1"/>
    </xf>
    <xf numFmtId="2" fontId="14" fillId="2" borderId="8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top" wrapText="1"/>
    </xf>
    <xf numFmtId="2" fontId="14" fillId="2" borderId="8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2" fontId="7" fillId="2" borderId="8" xfId="0" applyNumberFormat="1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left" vertical="center" wrapText="1"/>
    </xf>
    <xf numFmtId="2" fontId="0" fillId="0" borderId="8" xfId="0" applyNumberFormat="1" applyBorder="1" applyAlignment="1">
      <alignment vertical="center"/>
    </xf>
    <xf numFmtId="2" fontId="0" fillId="0" borderId="8" xfId="0" applyNumberForma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2" fontId="14" fillId="2" borderId="14" xfId="0" applyNumberFormat="1" applyFont="1" applyFill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1" workbookViewId="0">
      <selection activeCell="A20" sqref="A20:A22"/>
    </sheetView>
  </sheetViews>
  <sheetFormatPr defaultRowHeight="15" x14ac:dyDescent="0.25"/>
  <cols>
    <col min="1" max="1" width="3.85546875" customWidth="1"/>
    <col min="2" max="2" width="24.7109375" customWidth="1"/>
    <col min="3" max="3" width="6.42578125" customWidth="1"/>
    <col min="5" max="5" width="25.42578125" customWidth="1"/>
    <col min="10" max="10" width="12.5703125" customWidth="1"/>
  </cols>
  <sheetData>
    <row r="1" spans="1:10" x14ac:dyDescent="0.25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2" spans="1:10" x14ac:dyDescent="0.25">
      <c r="A2" s="219" t="s">
        <v>262</v>
      </c>
      <c r="B2" s="219"/>
      <c r="C2" s="219"/>
      <c r="D2" s="219"/>
      <c r="E2" s="219"/>
      <c r="F2" s="219"/>
      <c r="G2" s="219"/>
      <c r="H2" s="219"/>
      <c r="I2" s="219"/>
    </row>
    <row r="3" spans="1:10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</row>
    <row r="4" spans="1:10" ht="15.75" x14ac:dyDescent="0.25">
      <c r="A4" s="221" t="s">
        <v>63</v>
      </c>
      <c r="B4" s="221"/>
      <c r="C4" s="221"/>
      <c r="D4" s="221"/>
      <c r="E4" s="221"/>
      <c r="F4" s="221"/>
      <c r="G4" s="221"/>
      <c r="H4" s="221"/>
      <c r="I4" s="221"/>
    </row>
    <row r="5" spans="1:10" ht="15.75" x14ac:dyDescent="0.25">
      <c r="A5" s="221" t="s">
        <v>256</v>
      </c>
      <c r="B5" s="221"/>
      <c r="C5" s="221"/>
      <c r="D5" s="221"/>
      <c r="E5" s="221"/>
      <c r="F5" s="221"/>
      <c r="G5" s="221"/>
      <c r="H5" s="221"/>
      <c r="I5" s="221"/>
    </row>
    <row r="6" spans="1:10" ht="15.75" x14ac:dyDescent="0.25">
      <c r="A6" s="222" t="s">
        <v>2</v>
      </c>
      <c r="B6" s="222"/>
      <c r="C6" s="222"/>
      <c r="D6" s="222"/>
      <c r="E6" s="222"/>
      <c r="F6" s="222"/>
      <c r="G6" s="222"/>
      <c r="H6" s="222"/>
      <c r="I6" s="222"/>
    </row>
    <row r="7" spans="1:10" ht="47.25" x14ac:dyDescent="0.25">
      <c r="A7" s="132" t="s">
        <v>3</v>
      </c>
      <c r="B7" s="132" t="s">
        <v>4</v>
      </c>
      <c r="C7" s="132" t="s">
        <v>5</v>
      </c>
      <c r="D7" s="132" t="s">
        <v>6</v>
      </c>
      <c r="E7" s="132" t="s">
        <v>7</v>
      </c>
      <c r="F7" s="209" t="s">
        <v>8</v>
      </c>
      <c r="G7" s="210"/>
      <c r="H7" s="211"/>
      <c r="I7" s="212" t="s">
        <v>9</v>
      </c>
      <c r="J7" s="215" t="s">
        <v>10</v>
      </c>
    </row>
    <row r="8" spans="1:10" ht="5.25" hidden="1" customHeight="1" x14ac:dyDescent="0.25">
      <c r="A8" s="133"/>
      <c r="B8" s="133"/>
      <c r="C8" s="133"/>
      <c r="D8" s="133"/>
      <c r="E8" s="133"/>
      <c r="F8" s="1"/>
      <c r="G8" s="2"/>
      <c r="H8" s="3"/>
      <c r="I8" s="213"/>
      <c r="J8" s="216"/>
    </row>
    <row r="9" spans="1:10" ht="15.75" x14ac:dyDescent="0.25">
      <c r="A9" s="133"/>
      <c r="B9" s="133"/>
      <c r="C9" s="133"/>
      <c r="D9" s="133"/>
      <c r="E9" s="133"/>
      <c r="F9" s="171" t="s">
        <v>11</v>
      </c>
      <c r="G9" s="170" t="s">
        <v>12</v>
      </c>
      <c r="H9" s="167" t="s">
        <v>13</v>
      </c>
      <c r="I9" s="213"/>
      <c r="J9" s="216"/>
    </row>
    <row r="10" spans="1:10" ht="15.75" x14ac:dyDescent="0.25">
      <c r="A10" s="133"/>
      <c r="B10" s="133"/>
      <c r="C10" s="133"/>
      <c r="D10" s="133"/>
      <c r="E10" s="133"/>
      <c r="F10" s="172" t="s">
        <v>14</v>
      </c>
      <c r="G10" s="170" t="s">
        <v>14</v>
      </c>
      <c r="H10" s="168" t="s">
        <v>14</v>
      </c>
      <c r="I10" s="213"/>
      <c r="J10" s="216"/>
    </row>
    <row r="11" spans="1:10" ht="15.75" x14ac:dyDescent="0.25">
      <c r="A11" s="139"/>
      <c r="B11" s="139"/>
      <c r="C11" s="139"/>
      <c r="D11" s="133"/>
      <c r="E11" s="139"/>
      <c r="F11" s="172">
        <v>20</v>
      </c>
      <c r="G11" s="170">
        <v>40</v>
      </c>
      <c r="H11" s="172">
        <v>40</v>
      </c>
      <c r="I11" s="214"/>
      <c r="J11" s="217"/>
    </row>
    <row r="12" spans="1:10" ht="25.5" x14ac:dyDescent="0.25">
      <c r="A12" s="140">
        <v>1</v>
      </c>
      <c r="B12" s="157" t="s">
        <v>159</v>
      </c>
      <c r="C12" s="92">
        <v>8</v>
      </c>
      <c r="D12" s="88" t="s">
        <v>55</v>
      </c>
      <c r="E12" s="93" t="s">
        <v>86</v>
      </c>
      <c r="F12" s="194">
        <v>19.89</v>
      </c>
      <c r="G12" s="195">
        <v>20.2</v>
      </c>
      <c r="H12" s="194">
        <v>40</v>
      </c>
      <c r="I12" s="126">
        <f>SUM(F12:H12)</f>
        <v>80.09</v>
      </c>
      <c r="J12" s="12" t="s">
        <v>254</v>
      </c>
    </row>
    <row r="13" spans="1:10" ht="25.5" x14ac:dyDescent="0.25">
      <c r="A13" s="140">
        <v>2</v>
      </c>
      <c r="B13" s="146" t="s">
        <v>74</v>
      </c>
      <c r="C13" s="93">
        <v>7</v>
      </c>
      <c r="D13" s="88" t="s">
        <v>60</v>
      </c>
      <c r="E13" s="93" t="s">
        <v>76</v>
      </c>
      <c r="F13" s="194">
        <v>13.26</v>
      </c>
      <c r="G13" s="195">
        <v>40</v>
      </c>
      <c r="H13" s="194">
        <v>16.48</v>
      </c>
      <c r="I13" s="126">
        <f t="shared" ref="I13:I19" si="0">SUM(F13:H13)</f>
        <v>69.739999999999995</v>
      </c>
      <c r="J13" s="12" t="s">
        <v>61</v>
      </c>
    </row>
    <row r="14" spans="1:10" ht="15.75" x14ac:dyDescent="0.25">
      <c r="A14" s="140">
        <v>3</v>
      </c>
      <c r="B14" s="146" t="s">
        <v>89</v>
      </c>
      <c r="C14" s="92">
        <v>8</v>
      </c>
      <c r="D14" s="88" t="s">
        <v>60</v>
      </c>
      <c r="E14" s="93" t="s">
        <v>76</v>
      </c>
      <c r="F14" s="194">
        <v>14.79</v>
      </c>
      <c r="G14" s="195">
        <v>18.899999999999999</v>
      </c>
      <c r="H14" s="194">
        <v>29.66</v>
      </c>
      <c r="I14" s="126">
        <f t="shared" si="0"/>
        <v>63.349999999999994</v>
      </c>
      <c r="J14" s="12" t="s">
        <v>61</v>
      </c>
    </row>
    <row r="15" spans="1:10" ht="25.5" x14ac:dyDescent="0.25">
      <c r="A15" s="140">
        <v>4</v>
      </c>
      <c r="B15" s="147" t="s">
        <v>92</v>
      </c>
      <c r="C15" s="94">
        <v>8</v>
      </c>
      <c r="D15" s="88" t="s">
        <v>179</v>
      </c>
      <c r="E15" s="93" t="s">
        <v>49</v>
      </c>
      <c r="F15" s="194">
        <v>17.850000000000001</v>
      </c>
      <c r="G15" s="195">
        <v>14.7</v>
      </c>
      <c r="H15" s="194">
        <v>25.96</v>
      </c>
      <c r="I15" s="126">
        <f>SUM(F15:H15)</f>
        <v>58.51</v>
      </c>
      <c r="J15" s="12" t="s">
        <v>61</v>
      </c>
    </row>
    <row r="16" spans="1:10" ht="33.75" customHeight="1" x14ac:dyDescent="0.25">
      <c r="A16" s="140">
        <v>5</v>
      </c>
      <c r="B16" s="148" t="s">
        <v>93</v>
      </c>
      <c r="C16" s="92">
        <v>8</v>
      </c>
      <c r="D16" s="88" t="s">
        <v>178</v>
      </c>
      <c r="E16" s="93" t="s">
        <v>50</v>
      </c>
      <c r="F16" s="194">
        <v>13.77</v>
      </c>
      <c r="G16" s="195">
        <v>18.100000000000001</v>
      </c>
      <c r="H16" s="194">
        <v>20.190000000000001</v>
      </c>
      <c r="I16" s="126">
        <f t="shared" si="0"/>
        <v>52.06</v>
      </c>
      <c r="J16" s="12" t="s">
        <v>255</v>
      </c>
    </row>
    <row r="17" spans="1:10" ht="30" customHeight="1" x14ac:dyDescent="0.25">
      <c r="A17" s="140">
        <v>6</v>
      </c>
      <c r="B17" s="145" t="s">
        <v>65</v>
      </c>
      <c r="C17" s="92">
        <v>7</v>
      </c>
      <c r="D17" s="88" t="s">
        <v>60</v>
      </c>
      <c r="E17" s="93" t="s">
        <v>76</v>
      </c>
      <c r="F17" s="194">
        <v>10.199999999999999</v>
      </c>
      <c r="G17" s="195">
        <v>26.9</v>
      </c>
      <c r="H17" s="196">
        <v>0</v>
      </c>
      <c r="I17" s="126">
        <f t="shared" si="0"/>
        <v>37.099999999999994</v>
      </c>
      <c r="J17" s="12" t="s">
        <v>255</v>
      </c>
    </row>
    <row r="18" spans="1:10" ht="25.5" customHeight="1" x14ac:dyDescent="0.25">
      <c r="A18" s="140">
        <v>7</v>
      </c>
      <c r="B18" s="148" t="s">
        <v>94</v>
      </c>
      <c r="C18" s="94">
        <v>8</v>
      </c>
      <c r="D18" s="88" t="s">
        <v>176</v>
      </c>
      <c r="E18" s="93" t="s">
        <v>88</v>
      </c>
      <c r="F18" s="194">
        <v>14.28</v>
      </c>
      <c r="G18" s="195">
        <v>16.2</v>
      </c>
      <c r="H18" s="196">
        <v>0</v>
      </c>
      <c r="I18" s="126">
        <f t="shared" si="0"/>
        <v>30.479999999999997</v>
      </c>
      <c r="J18" s="12" t="s">
        <v>255</v>
      </c>
    </row>
    <row r="19" spans="1:10" ht="31.5" customHeight="1" x14ac:dyDescent="0.25">
      <c r="A19" s="140">
        <v>8</v>
      </c>
      <c r="B19" s="146" t="s">
        <v>71</v>
      </c>
      <c r="C19" s="92">
        <v>7</v>
      </c>
      <c r="D19" s="88" t="s">
        <v>177</v>
      </c>
      <c r="E19" s="93" t="s">
        <v>77</v>
      </c>
      <c r="F19" s="194">
        <v>0</v>
      </c>
      <c r="G19" s="195">
        <v>0</v>
      </c>
      <c r="H19" s="96">
        <v>16.48</v>
      </c>
      <c r="I19" s="126">
        <f t="shared" si="0"/>
        <v>16.48</v>
      </c>
      <c r="J19" s="12" t="s">
        <v>255</v>
      </c>
    </row>
    <row r="20" spans="1:10" ht="25.5" x14ac:dyDescent="0.25">
      <c r="A20" s="140">
        <v>9</v>
      </c>
      <c r="B20" s="145" t="s">
        <v>70</v>
      </c>
      <c r="C20" s="93">
        <v>7</v>
      </c>
      <c r="D20" s="88" t="s">
        <v>177</v>
      </c>
      <c r="E20" s="93" t="s">
        <v>77</v>
      </c>
      <c r="F20" s="193" t="s">
        <v>248</v>
      </c>
      <c r="G20" s="195"/>
      <c r="H20" s="197"/>
      <c r="I20" s="126">
        <f t="shared" ref="I20:I22" si="1">SUM(F20:H20)</f>
        <v>0</v>
      </c>
      <c r="J20" s="12"/>
    </row>
    <row r="21" spans="1:10" ht="25.5" x14ac:dyDescent="0.25">
      <c r="A21" s="140">
        <v>10</v>
      </c>
      <c r="B21" s="146" t="s">
        <v>90</v>
      </c>
      <c r="C21" s="93">
        <v>8</v>
      </c>
      <c r="D21" s="88" t="s">
        <v>176</v>
      </c>
      <c r="E21" s="93" t="s">
        <v>88</v>
      </c>
      <c r="F21" s="193" t="s">
        <v>248</v>
      </c>
      <c r="G21" s="193"/>
      <c r="H21" s="193"/>
      <c r="I21" s="126">
        <f>SUM(F21:H21)</f>
        <v>0</v>
      </c>
      <c r="J21" s="12"/>
    </row>
    <row r="22" spans="1:10" ht="25.5" x14ac:dyDescent="0.25">
      <c r="A22" s="140">
        <v>11</v>
      </c>
      <c r="B22" s="145" t="s">
        <v>91</v>
      </c>
      <c r="C22" s="92">
        <v>8</v>
      </c>
      <c r="D22" s="88" t="s">
        <v>55</v>
      </c>
      <c r="E22" s="93" t="s">
        <v>86</v>
      </c>
      <c r="F22" s="193" t="s">
        <v>248</v>
      </c>
      <c r="G22" s="193"/>
      <c r="H22" s="193"/>
      <c r="I22" s="126">
        <f t="shared" si="1"/>
        <v>0</v>
      </c>
      <c r="J22" s="12"/>
    </row>
    <row r="24" spans="1:10" x14ac:dyDescent="0.25">
      <c r="A24" t="s">
        <v>247</v>
      </c>
    </row>
  </sheetData>
  <sortState ref="A12:J22">
    <sortCondition descending="1" ref="I12:I22"/>
  </sortState>
  <mergeCells count="9">
    <mergeCell ref="F7:H7"/>
    <mergeCell ref="I7:I11"/>
    <mergeCell ref="J7:J1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1" zoomScale="112" zoomScaleNormal="112" workbookViewId="0">
      <selection activeCell="E21" sqref="E21"/>
    </sheetView>
  </sheetViews>
  <sheetFormatPr defaultRowHeight="15" x14ac:dyDescent="0.25"/>
  <cols>
    <col min="1" max="1" width="4.7109375" customWidth="1"/>
    <col min="2" max="2" width="27.140625" customWidth="1"/>
    <col min="3" max="3" width="6.5703125" customWidth="1"/>
    <col min="5" max="5" width="24" customWidth="1"/>
    <col min="6" max="6" width="12.7109375" customWidth="1"/>
    <col min="8" max="8" width="14.28515625" customWidth="1"/>
  </cols>
  <sheetData>
    <row r="1" spans="1:9" ht="15.75" x14ac:dyDescent="0.25">
      <c r="A1" s="160" t="s">
        <v>35</v>
      </c>
      <c r="B1" s="160"/>
      <c r="C1" s="160"/>
      <c r="D1" s="160" t="s">
        <v>36</v>
      </c>
      <c r="E1" s="160"/>
      <c r="F1" s="160"/>
      <c r="G1" s="160"/>
      <c r="H1" s="160"/>
      <c r="I1" s="160"/>
    </row>
    <row r="2" spans="1:9" ht="15.75" x14ac:dyDescent="0.25">
      <c r="A2" s="268" t="s">
        <v>156</v>
      </c>
      <c r="B2" s="269"/>
      <c r="C2" s="269"/>
      <c r="D2" s="269"/>
      <c r="E2" s="269"/>
      <c r="F2" s="269"/>
      <c r="G2" s="269"/>
      <c r="H2" s="269"/>
      <c r="I2" s="269"/>
    </row>
    <row r="3" spans="1:9" ht="15.75" x14ac:dyDescent="0.25">
      <c r="A3" s="268" t="s">
        <v>37</v>
      </c>
      <c r="B3" s="269"/>
      <c r="C3" s="269"/>
      <c r="D3" s="269"/>
      <c r="E3" s="269"/>
      <c r="F3" s="269"/>
      <c r="G3" s="269"/>
      <c r="H3" s="269"/>
      <c r="I3" s="270"/>
    </row>
    <row r="4" spans="1:9" ht="15.75" x14ac:dyDescent="0.25">
      <c r="A4" s="81" t="s">
        <v>25</v>
      </c>
      <c r="B4" s="81"/>
      <c r="C4" s="81"/>
      <c r="D4" s="81"/>
      <c r="E4" s="81"/>
      <c r="F4" s="81"/>
      <c r="G4" s="81"/>
      <c r="H4" s="81"/>
      <c r="I4" s="81"/>
    </row>
    <row r="5" spans="1:9" ht="27.75" customHeight="1" x14ac:dyDescent="0.25">
      <c r="A5" s="262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26</v>
      </c>
      <c r="G5" s="15"/>
      <c r="H5" s="58" t="s">
        <v>27</v>
      </c>
      <c r="I5" s="58" t="s">
        <v>8</v>
      </c>
    </row>
    <row r="6" spans="1:9" x14ac:dyDescent="0.25">
      <c r="A6" s="263"/>
      <c r="B6" s="15"/>
      <c r="C6" s="15"/>
      <c r="D6" s="15"/>
      <c r="E6" s="15"/>
      <c r="F6" s="15" t="s">
        <v>28</v>
      </c>
      <c r="G6" s="15" t="s">
        <v>29</v>
      </c>
      <c r="H6" s="15"/>
      <c r="I6" s="15"/>
    </row>
    <row r="7" spans="1:9" ht="25.5" x14ac:dyDescent="0.25">
      <c r="A7" s="23">
        <v>1</v>
      </c>
      <c r="B7" s="100" t="s">
        <v>130</v>
      </c>
      <c r="C7" s="151">
        <v>9</v>
      </c>
      <c r="D7" s="152">
        <v>3</v>
      </c>
      <c r="E7" s="102" t="s">
        <v>105</v>
      </c>
      <c r="F7" s="110">
        <v>29.21</v>
      </c>
      <c r="G7" s="110">
        <v>20</v>
      </c>
      <c r="H7" s="110">
        <v>49.21</v>
      </c>
      <c r="I7" s="125">
        <f>1291.2/H7</f>
        <v>26.238569396464133</v>
      </c>
    </row>
    <row r="8" spans="1:9" ht="25.5" x14ac:dyDescent="0.25">
      <c r="A8" s="23">
        <v>2</v>
      </c>
      <c r="B8" s="93" t="s">
        <v>131</v>
      </c>
      <c r="C8" s="151">
        <v>9</v>
      </c>
      <c r="D8" s="88">
        <v>3</v>
      </c>
      <c r="E8" s="102" t="s">
        <v>105</v>
      </c>
      <c r="F8" s="110">
        <v>29.28</v>
      </c>
      <c r="G8" s="110">
        <v>3</v>
      </c>
      <c r="H8" s="110">
        <v>32.28</v>
      </c>
      <c r="I8" s="125">
        <f t="shared" ref="I8:I29" si="0">1291.2/H8</f>
        <v>40</v>
      </c>
    </row>
    <row r="9" spans="1:9" ht="25.5" x14ac:dyDescent="0.25">
      <c r="A9" s="23">
        <v>3</v>
      </c>
      <c r="B9" s="97" t="s">
        <v>132</v>
      </c>
      <c r="C9" s="151">
        <v>9</v>
      </c>
      <c r="D9" s="88">
        <v>6</v>
      </c>
      <c r="E9" s="93" t="s">
        <v>88</v>
      </c>
      <c r="F9" s="127">
        <v>32</v>
      </c>
      <c r="G9" s="127">
        <v>22</v>
      </c>
      <c r="H9" s="127">
        <v>54</v>
      </c>
      <c r="I9" s="125">
        <f t="shared" si="0"/>
        <v>23.911111111111111</v>
      </c>
    </row>
    <row r="10" spans="1:9" ht="25.5" x14ac:dyDescent="0.25">
      <c r="A10" s="23">
        <v>4</v>
      </c>
      <c r="B10" s="98" t="s">
        <v>133</v>
      </c>
      <c r="C10" s="151">
        <v>9</v>
      </c>
      <c r="D10" s="88">
        <v>1</v>
      </c>
      <c r="E10" s="93" t="s">
        <v>106</v>
      </c>
      <c r="F10" s="110">
        <v>29.07</v>
      </c>
      <c r="G10" s="110">
        <v>29</v>
      </c>
      <c r="H10" s="110">
        <v>58.07</v>
      </c>
      <c r="I10" s="125">
        <f t="shared" si="0"/>
        <v>22.235233339073531</v>
      </c>
    </row>
    <row r="11" spans="1:9" ht="25.5" x14ac:dyDescent="0.25">
      <c r="A11" s="23">
        <v>5</v>
      </c>
      <c r="B11" s="93" t="s">
        <v>134</v>
      </c>
      <c r="C11" s="151">
        <v>9</v>
      </c>
      <c r="D11" s="149">
        <v>1</v>
      </c>
      <c r="E11" s="97" t="s">
        <v>106</v>
      </c>
      <c r="F11" s="110">
        <v>36.82</v>
      </c>
      <c r="G11" s="110">
        <v>17</v>
      </c>
      <c r="H11" s="110">
        <v>53.82</v>
      </c>
      <c r="I11" s="125">
        <f t="shared" si="0"/>
        <v>23.99108138238573</v>
      </c>
    </row>
    <row r="12" spans="1:9" ht="25.5" x14ac:dyDescent="0.25">
      <c r="A12" s="23">
        <v>6</v>
      </c>
      <c r="B12" s="97" t="s">
        <v>135</v>
      </c>
      <c r="C12" s="151">
        <v>9</v>
      </c>
      <c r="D12" s="149">
        <v>1</v>
      </c>
      <c r="E12" s="97" t="s">
        <v>106</v>
      </c>
      <c r="F12" s="110">
        <v>27.91</v>
      </c>
      <c r="G12" s="110">
        <v>20</v>
      </c>
      <c r="H12" s="110">
        <v>47.91</v>
      </c>
      <c r="I12" s="125">
        <f t="shared" si="0"/>
        <v>26.950532247964937</v>
      </c>
    </row>
    <row r="13" spans="1:9" ht="25.5" x14ac:dyDescent="0.25">
      <c r="A13" s="23">
        <v>7</v>
      </c>
      <c r="B13" s="101" t="s">
        <v>136</v>
      </c>
      <c r="C13" s="151">
        <v>9</v>
      </c>
      <c r="D13" s="149">
        <v>6</v>
      </c>
      <c r="E13" s="97" t="s">
        <v>88</v>
      </c>
      <c r="F13" s="110" t="s">
        <v>160</v>
      </c>
      <c r="G13" s="110"/>
      <c r="H13" s="110"/>
      <c r="I13" s="125"/>
    </row>
    <row r="14" spans="1:9" ht="25.5" x14ac:dyDescent="0.25">
      <c r="A14" s="23">
        <v>8</v>
      </c>
      <c r="B14" s="93" t="s">
        <v>137</v>
      </c>
      <c r="C14" s="88">
        <v>10</v>
      </c>
      <c r="D14" s="88">
        <v>3</v>
      </c>
      <c r="E14" s="93" t="s">
        <v>76</v>
      </c>
      <c r="F14" s="110">
        <v>44.23</v>
      </c>
      <c r="G14" s="110">
        <v>20</v>
      </c>
      <c r="H14" s="110">
        <v>64.23</v>
      </c>
      <c r="I14" s="125">
        <f t="shared" si="0"/>
        <v>20.102755721625407</v>
      </c>
    </row>
    <row r="15" spans="1:9" ht="25.5" x14ac:dyDescent="0.25">
      <c r="A15" s="23">
        <v>9</v>
      </c>
      <c r="B15" s="100" t="s">
        <v>138</v>
      </c>
      <c r="C15" s="88">
        <v>10</v>
      </c>
      <c r="D15" s="88">
        <v>3</v>
      </c>
      <c r="E15" s="93" t="s">
        <v>76</v>
      </c>
      <c r="F15" s="110">
        <v>28.57</v>
      </c>
      <c r="G15" s="110">
        <v>21</v>
      </c>
      <c r="H15" s="110">
        <v>49.57</v>
      </c>
      <c r="I15" s="125">
        <f t="shared" si="0"/>
        <v>26.048012911034903</v>
      </c>
    </row>
    <row r="16" spans="1:9" ht="25.5" x14ac:dyDescent="0.25">
      <c r="A16" s="23">
        <v>10</v>
      </c>
      <c r="B16" s="100" t="s">
        <v>139</v>
      </c>
      <c r="C16" s="88">
        <v>10</v>
      </c>
      <c r="D16" s="88">
        <v>1</v>
      </c>
      <c r="E16" s="93" t="s">
        <v>106</v>
      </c>
      <c r="F16" s="110">
        <v>28.88</v>
      </c>
      <c r="G16" s="110">
        <v>10</v>
      </c>
      <c r="H16" s="110">
        <v>38.880000000000003</v>
      </c>
      <c r="I16" s="125">
        <f t="shared" si="0"/>
        <v>33.209876543209873</v>
      </c>
    </row>
    <row r="17" spans="1:12" ht="25.5" x14ac:dyDescent="0.25">
      <c r="A17" s="23">
        <v>11</v>
      </c>
      <c r="B17" s="100" t="s">
        <v>140</v>
      </c>
      <c r="C17" s="88">
        <v>10</v>
      </c>
      <c r="D17" s="149">
        <v>6</v>
      </c>
      <c r="E17" s="97" t="s">
        <v>88</v>
      </c>
      <c r="F17" s="110">
        <v>34.479999999999997</v>
      </c>
      <c r="G17" s="110">
        <v>10</v>
      </c>
      <c r="H17" s="110">
        <v>44.48</v>
      </c>
      <c r="I17" s="125">
        <f t="shared" si="0"/>
        <v>29.02877697841727</v>
      </c>
    </row>
    <row r="18" spans="1:12" ht="25.5" x14ac:dyDescent="0.25">
      <c r="A18" s="23">
        <v>12</v>
      </c>
      <c r="B18" s="100" t="s">
        <v>141</v>
      </c>
      <c r="C18" s="88">
        <v>10</v>
      </c>
      <c r="D18" s="88">
        <v>2</v>
      </c>
      <c r="E18" s="93" t="s">
        <v>49</v>
      </c>
      <c r="F18" s="110">
        <v>31.5</v>
      </c>
      <c r="G18" s="110">
        <v>10</v>
      </c>
      <c r="H18" s="110">
        <v>41.5</v>
      </c>
      <c r="I18" s="125">
        <f t="shared" si="0"/>
        <v>31.113253012048194</v>
      </c>
    </row>
    <row r="19" spans="1:12" ht="25.5" x14ac:dyDescent="0.25">
      <c r="A19" s="23">
        <v>13</v>
      </c>
      <c r="B19" s="100" t="s">
        <v>142</v>
      </c>
      <c r="C19" s="88">
        <v>10</v>
      </c>
      <c r="D19" s="88">
        <v>4</v>
      </c>
      <c r="E19" s="93" t="s">
        <v>146</v>
      </c>
      <c r="F19" s="110" t="s">
        <v>160</v>
      </c>
      <c r="G19" s="110"/>
      <c r="H19" s="110"/>
      <c r="I19" s="125"/>
    </row>
    <row r="20" spans="1:12" ht="25.5" x14ac:dyDescent="0.25">
      <c r="A20" s="23">
        <v>14</v>
      </c>
      <c r="B20" s="100" t="s">
        <v>143</v>
      </c>
      <c r="C20" s="88">
        <v>10</v>
      </c>
      <c r="D20" s="88">
        <v>1</v>
      </c>
      <c r="E20" s="93" t="s">
        <v>106</v>
      </c>
      <c r="F20" s="110">
        <v>30.88</v>
      </c>
      <c r="G20" s="110">
        <v>20</v>
      </c>
      <c r="H20" s="110">
        <v>50.88</v>
      </c>
      <c r="I20" s="125">
        <f t="shared" si="0"/>
        <v>25.377358490566039</v>
      </c>
    </row>
    <row r="21" spans="1:12" ht="25.5" x14ac:dyDescent="0.25">
      <c r="A21" s="23">
        <v>15</v>
      </c>
      <c r="B21" s="100" t="s">
        <v>144</v>
      </c>
      <c r="C21" s="88">
        <v>10</v>
      </c>
      <c r="D21" s="88">
        <v>1</v>
      </c>
      <c r="E21" s="93" t="s">
        <v>106</v>
      </c>
      <c r="F21" s="110">
        <v>32.799999999999997</v>
      </c>
      <c r="G21" s="110"/>
      <c r="H21" s="110">
        <v>32.799999999999997</v>
      </c>
      <c r="I21" s="125">
        <f t="shared" si="0"/>
        <v>39.365853658536594</v>
      </c>
    </row>
    <row r="22" spans="1:12" ht="25.5" x14ac:dyDescent="0.25">
      <c r="A22" s="23">
        <v>16</v>
      </c>
      <c r="B22" s="100" t="s">
        <v>145</v>
      </c>
      <c r="C22" s="88">
        <v>10</v>
      </c>
      <c r="D22" s="88">
        <v>5</v>
      </c>
      <c r="E22" s="153" t="s">
        <v>50</v>
      </c>
      <c r="F22" s="110">
        <v>22.5</v>
      </c>
      <c r="G22" s="110">
        <v>23</v>
      </c>
      <c r="H22" s="110">
        <v>45.5</v>
      </c>
      <c r="I22" s="125">
        <f t="shared" si="0"/>
        <v>28.37802197802198</v>
      </c>
    </row>
    <row r="23" spans="1:12" ht="25.5" x14ac:dyDescent="0.25">
      <c r="A23" s="23">
        <v>17</v>
      </c>
      <c r="B23" s="100" t="s">
        <v>147</v>
      </c>
      <c r="C23" s="87">
        <v>11</v>
      </c>
      <c r="D23" s="88">
        <v>6</v>
      </c>
      <c r="E23" s="93" t="s">
        <v>88</v>
      </c>
      <c r="F23" s="110" t="s">
        <v>160</v>
      </c>
      <c r="G23" s="110"/>
      <c r="H23" s="110"/>
      <c r="I23" s="125"/>
    </row>
    <row r="24" spans="1:12" ht="25.5" x14ac:dyDescent="0.25">
      <c r="A24" s="23">
        <v>18</v>
      </c>
      <c r="B24" s="100" t="s">
        <v>148</v>
      </c>
      <c r="C24" s="87">
        <v>11</v>
      </c>
      <c r="D24" s="88">
        <v>4</v>
      </c>
      <c r="E24" s="93" t="s">
        <v>146</v>
      </c>
      <c r="F24" s="110" t="s">
        <v>160</v>
      </c>
      <c r="G24" s="110"/>
      <c r="H24" s="110"/>
      <c r="I24" s="125"/>
    </row>
    <row r="25" spans="1:12" ht="25.5" x14ac:dyDescent="0.25">
      <c r="A25" s="23">
        <v>19</v>
      </c>
      <c r="B25" s="100" t="s">
        <v>149</v>
      </c>
      <c r="C25" s="87">
        <v>11</v>
      </c>
      <c r="D25" s="89">
        <v>6</v>
      </c>
      <c r="E25" s="93" t="s">
        <v>88</v>
      </c>
      <c r="F25" s="110">
        <v>28.25</v>
      </c>
      <c r="G25" s="110">
        <v>10</v>
      </c>
      <c r="H25" s="110">
        <v>38.25</v>
      </c>
      <c r="I25" s="125">
        <f t="shared" si="0"/>
        <v>33.75686274509804</v>
      </c>
    </row>
    <row r="26" spans="1:12" ht="25.5" x14ac:dyDescent="0.25">
      <c r="A26" s="23">
        <v>20</v>
      </c>
      <c r="B26" s="100" t="s">
        <v>150</v>
      </c>
      <c r="C26" s="87">
        <v>11</v>
      </c>
      <c r="D26" s="88">
        <v>3</v>
      </c>
      <c r="E26" s="93" t="s">
        <v>76</v>
      </c>
      <c r="F26" s="110" t="s">
        <v>160</v>
      </c>
      <c r="G26" s="110"/>
      <c r="H26" s="110"/>
      <c r="I26" s="125"/>
    </row>
    <row r="27" spans="1:12" ht="25.5" x14ac:dyDescent="0.25">
      <c r="A27" s="23">
        <v>21</v>
      </c>
      <c r="B27" s="100" t="s">
        <v>168</v>
      </c>
      <c r="C27" s="87">
        <v>11</v>
      </c>
      <c r="D27" s="88">
        <v>6</v>
      </c>
      <c r="E27" s="93" t="s">
        <v>88</v>
      </c>
      <c r="F27" s="110">
        <v>31.65</v>
      </c>
      <c r="G27" s="110">
        <v>10</v>
      </c>
      <c r="H27" s="110">
        <v>41.65</v>
      </c>
      <c r="I27" s="125">
        <f t="shared" si="0"/>
        <v>31.001200480192079</v>
      </c>
    </row>
    <row r="28" spans="1:12" ht="25.5" x14ac:dyDescent="0.25">
      <c r="A28" s="23">
        <v>22</v>
      </c>
      <c r="B28" s="100" t="s">
        <v>169</v>
      </c>
      <c r="C28" s="87">
        <v>11</v>
      </c>
      <c r="D28" s="88">
        <v>2</v>
      </c>
      <c r="E28" s="93" t="s">
        <v>49</v>
      </c>
      <c r="F28" s="110">
        <v>32.880000000000003</v>
      </c>
      <c r="G28" s="110">
        <v>10</v>
      </c>
      <c r="H28" s="110">
        <v>42.88</v>
      </c>
      <c r="I28" s="125">
        <f t="shared" si="0"/>
        <v>30.111940298507463</v>
      </c>
    </row>
    <row r="29" spans="1:12" ht="25.5" x14ac:dyDescent="0.25">
      <c r="A29" s="23">
        <v>23</v>
      </c>
      <c r="B29" s="92" t="s">
        <v>151</v>
      </c>
      <c r="C29" s="87">
        <v>11</v>
      </c>
      <c r="D29" s="88">
        <v>6</v>
      </c>
      <c r="E29" s="93" t="s">
        <v>88</v>
      </c>
      <c r="F29" s="110">
        <v>30.73</v>
      </c>
      <c r="G29" s="110">
        <v>10</v>
      </c>
      <c r="H29" s="110">
        <v>40.729999999999997</v>
      </c>
      <c r="I29" s="125">
        <f t="shared" si="0"/>
        <v>31.701448563712255</v>
      </c>
    </row>
    <row r="30" spans="1:12" ht="15.75" x14ac:dyDescent="0.25">
      <c r="A30" s="259" t="s">
        <v>157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</row>
    <row r="31" spans="1:12" x14ac:dyDescent="0.25">
      <c r="A31" s="161" t="s">
        <v>15</v>
      </c>
      <c r="B31" s="150"/>
      <c r="C31" s="150"/>
      <c r="D31" s="150"/>
      <c r="E31" s="150"/>
      <c r="F31" s="150"/>
      <c r="G31" s="150"/>
      <c r="H31" s="150"/>
      <c r="I31" s="150"/>
    </row>
  </sheetData>
  <mergeCells count="4">
    <mergeCell ref="A2:I2"/>
    <mergeCell ref="A3:I3"/>
    <mergeCell ref="A5:A6"/>
    <mergeCell ref="A30:L30"/>
  </mergeCells>
  <dataValidations count="1">
    <dataValidation allowBlank="1" showErrorMessage="1" sqref="D11:D13 D17 D25">
      <formula1>0</formula1>
      <formula2>0</formula2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5" zoomScaleNormal="100" workbookViewId="0">
      <selection activeCell="E22" sqref="E22"/>
    </sheetView>
  </sheetViews>
  <sheetFormatPr defaultRowHeight="15" x14ac:dyDescent="0.25"/>
  <cols>
    <col min="1" max="1" width="4.140625" customWidth="1"/>
    <col min="2" max="2" width="26.7109375" customWidth="1"/>
    <col min="3" max="3" width="4.28515625" customWidth="1"/>
    <col min="5" max="5" width="22" customWidth="1"/>
    <col min="6" max="6" width="5.42578125" customWidth="1"/>
    <col min="7" max="7" width="5.5703125" customWidth="1"/>
    <col min="8" max="8" width="5.42578125" customWidth="1"/>
    <col min="9" max="9" width="6" customWidth="1"/>
    <col min="10" max="10" width="6.140625" customWidth="1"/>
    <col min="11" max="11" width="6.28515625" customWidth="1"/>
    <col min="12" max="12" width="6.7109375" customWidth="1"/>
    <col min="13" max="13" width="7.140625" customWidth="1"/>
  </cols>
  <sheetData>
    <row r="1" spans="1:13" ht="18.75" x14ac:dyDescent="0.25">
      <c r="A1" s="220" t="s">
        <v>23</v>
      </c>
      <c r="B1" s="220"/>
      <c r="C1" s="220"/>
      <c r="D1" s="220"/>
      <c r="E1" s="220"/>
      <c r="F1" s="220"/>
      <c r="G1" s="220"/>
      <c r="H1" s="59"/>
    </row>
    <row r="2" spans="1:13" ht="15.75" x14ac:dyDescent="0.25">
      <c r="A2" s="17" t="s">
        <v>171</v>
      </c>
      <c r="B2" s="17"/>
      <c r="C2" s="17"/>
      <c r="D2" s="17"/>
      <c r="E2" s="17"/>
      <c r="F2" s="17"/>
      <c r="G2" s="17"/>
      <c r="H2" s="17"/>
      <c r="I2" s="17"/>
      <c r="J2" s="18"/>
      <c r="K2" s="18"/>
    </row>
    <row r="3" spans="1:13" ht="18.75" x14ac:dyDescent="0.25">
      <c r="A3" s="221" t="s">
        <v>38</v>
      </c>
      <c r="B3" s="221"/>
      <c r="C3" s="221"/>
      <c r="D3" s="221"/>
      <c r="E3" s="221"/>
      <c r="F3" s="221"/>
      <c r="G3" s="221"/>
      <c r="H3" s="60"/>
    </row>
    <row r="4" spans="1:13" ht="15.75" x14ac:dyDescent="0.25">
      <c r="A4" s="222" t="s">
        <v>39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3" x14ac:dyDescent="0.25">
      <c r="A5" s="227" t="s">
        <v>32</v>
      </c>
      <c r="B5" s="227" t="s">
        <v>4</v>
      </c>
      <c r="C5" s="227" t="s">
        <v>5</v>
      </c>
      <c r="D5" s="227" t="s">
        <v>6</v>
      </c>
      <c r="E5" s="227" t="s">
        <v>7</v>
      </c>
      <c r="F5" s="280" t="s">
        <v>26</v>
      </c>
      <c r="G5" s="281"/>
      <c r="H5" s="281"/>
      <c r="I5" s="281"/>
      <c r="J5" s="281"/>
      <c r="K5" s="281"/>
      <c r="L5" s="277" t="s">
        <v>40</v>
      </c>
      <c r="M5" s="277" t="s">
        <v>8</v>
      </c>
    </row>
    <row r="6" spans="1:13" x14ac:dyDescent="0.25">
      <c r="A6" s="227"/>
      <c r="B6" s="227"/>
      <c r="C6" s="227"/>
      <c r="D6" s="227"/>
      <c r="E6" s="227"/>
      <c r="F6" s="282"/>
      <c r="G6" s="283"/>
      <c r="H6" s="283"/>
      <c r="I6" s="283"/>
      <c r="J6" s="283"/>
      <c r="K6" s="283"/>
      <c r="L6" s="278"/>
      <c r="M6" s="278"/>
    </row>
    <row r="7" spans="1:13" x14ac:dyDescent="0.25">
      <c r="A7" s="227"/>
      <c r="B7" s="212"/>
      <c r="C7" s="212"/>
      <c r="D7" s="212"/>
      <c r="E7" s="239"/>
      <c r="F7" s="55">
        <v>2</v>
      </c>
      <c r="G7" s="55">
        <v>1.5</v>
      </c>
      <c r="H7" s="55">
        <v>2.5</v>
      </c>
      <c r="I7" s="28">
        <v>2</v>
      </c>
      <c r="J7" s="28">
        <v>1</v>
      </c>
      <c r="K7" s="28">
        <v>1</v>
      </c>
      <c r="L7" s="284"/>
      <c r="M7" s="279"/>
    </row>
    <row r="8" spans="1:13" ht="25.5" x14ac:dyDescent="0.25">
      <c r="A8" s="23">
        <v>1</v>
      </c>
      <c r="B8" s="100" t="s">
        <v>130</v>
      </c>
      <c r="C8" s="151">
        <v>9</v>
      </c>
      <c r="D8" s="152">
        <v>3</v>
      </c>
      <c r="E8" s="102" t="s">
        <v>105</v>
      </c>
      <c r="F8" s="61">
        <v>0.2</v>
      </c>
      <c r="G8" s="118">
        <v>0.5</v>
      </c>
      <c r="H8" s="118"/>
      <c r="I8" s="118">
        <v>0.5</v>
      </c>
      <c r="J8" s="114"/>
      <c r="K8" s="114"/>
      <c r="L8" s="119">
        <v>8.8000000000000007</v>
      </c>
      <c r="M8" s="173">
        <f>4.17*L8</f>
        <v>36.696000000000005</v>
      </c>
    </row>
    <row r="9" spans="1:13" ht="25.5" x14ac:dyDescent="0.25">
      <c r="A9" s="23">
        <v>2</v>
      </c>
      <c r="B9" s="93" t="s">
        <v>131</v>
      </c>
      <c r="C9" s="151">
        <v>9</v>
      </c>
      <c r="D9" s="88">
        <v>3</v>
      </c>
      <c r="E9" s="102" t="s">
        <v>105</v>
      </c>
      <c r="F9" s="112">
        <v>1</v>
      </c>
      <c r="G9" s="113"/>
      <c r="H9" s="113">
        <v>1</v>
      </c>
      <c r="I9" s="113"/>
      <c r="J9" s="114">
        <v>0.5</v>
      </c>
      <c r="K9" s="114">
        <v>0.3</v>
      </c>
      <c r="L9" s="115">
        <v>7.2</v>
      </c>
      <c r="M9" s="173">
        <f t="shared" ref="M9:M30" si="0">4.17*L9</f>
        <v>30.024000000000001</v>
      </c>
    </row>
    <row r="10" spans="1:13" ht="25.5" x14ac:dyDescent="0.25">
      <c r="A10" s="23">
        <v>3</v>
      </c>
      <c r="B10" s="97" t="s">
        <v>132</v>
      </c>
      <c r="C10" s="151">
        <v>9</v>
      </c>
      <c r="D10" s="88">
        <v>6</v>
      </c>
      <c r="E10" s="93" t="s">
        <v>88</v>
      </c>
      <c r="F10" s="120">
        <v>1</v>
      </c>
      <c r="G10" s="75"/>
      <c r="H10" s="75">
        <v>0.5</v>
      </c>
      <c r="I10" s="75">
        <v>0.5</v>
      </c>
      <c r="J10" s="115">
        <v>0.2</v>
      </c>
      <c r="K10" s="115"/>
      <c r="L10" s="115">
        <v>7.8</v>
      </c>
      <c r="M10" s="173">
        <f t="shared" si="0"/>
        <v>32.525999999999996</v>
      </c>
    </row>
    <row r="11" spans="1:13" ht="25.5" x14ac:dyDescent="0.25">
      <c r="A11" s="23">
        <v>4</v>
      </c>
      <c r="B11" s="98" t="s">
        <v>133</v>
      </c>
      <c r="C11" s="151">
        <v>9</v>
      </c>
      <c r="D11" s="88">
        <v>1</v>
      </c>
      <c r="E11" s="93" t="s">
        <v>106</v>
      </c>
      <c r="F11" s="121">
        <v>0.5</v>
      </c>
      <c r="G11" s="116"/>
      <c r="H11" s="116"/>
      <c r="I11" s="116">
        <v>0.5</v>
      </c>
      <c r="J11" s="115"/>
      <c r="K11" s="115">
        <v>0.2</v>
      </c>
      <c r="L11" s="115">
        <v>8.8000000000000007</v>
      </c>
      <c r="M11" s="173">
        <f t="shared" si="0"/>
        <v>36.696000000000005</v>
      </c>
    </row>
    <row r="12" spans="1:13" ht="25.5" x14ac:dyDescent="0.25">
      <c r="A12" s="23">
        <v>5</v>
      </c>
      <c r="B12" s="93" t="s">
        <v>134</v>
      </c>
      <c r="C12" s="151">
        <v>9</v>
      </c>
      <c r="D12" s="149">
        <v>1</v>
      </c>
      <c r="E12" s="97" t="s">
        <v>106</v>
      </c>
      <c r="F12" s="72">
        <v>1</v>
      </c>
      <c r="G12" s="75"/>
      <c r="H12" s="75">
        <v>1</v>
      </c>
      <c r="I12" s="75"/>
      <c r="J12" s="115">
        <v>0.5</v>
      </c>
      <c r="K12" s="115">
        <v>0.5</v>
      </c>
      <c r="L12" s="66">
        <v>7</v>
      </c>
      <c r="M12" s="173">
        <f t="shared" si="0"/>
        <v>29.189999999999998</v>
      </c>
    </row>
    <row r="13" spans="1:13" ht="25.5" x14ac:dyDescent="0.25">
      <c r="A13" s="23">
        <v>6</v>
      </c>
      <c r="B13" s="97" t="s">
        <v>135</v>
      </c>
      <c r="C13" s="151">
        <v>9</v>
      </c>
      <c r="D13" s="149">
        <v>1</v>
      </c>
      <c r="E13" s="97" t="s">
        <v>106</v>
      </c>
      <c r="F13" s="25">
        <v>1</v>
      </c>
      <c r="G13" s="25">
        <v>0.5</v>
      </c>
      <c r="H13" s="25">
        <v>0.3</v>
      </c>
      <c r="I13" s="25">
        <v>0.5</v>
      </c>
      <c r="J13" s="25"/>
      <c r="K13" s="25">
        <v>0.3</v>
      </c>
      <c r="L13" s="115">
        <v>7.4</v>
      </c>
      <c r="M13" s="173">
        <f t="shared" si="0"/>
        <v>30.858000000000001</v>
      </c>
    </row>
    <row r="14" spans="1:13" ht="25.5" x14ac:dyDescent="0.25">
      <c r="A14" s="23">
        <v>7</v>
      </c>
      <c r="B14" s="101" t="s">
        <v>136</v>
      </c>
      <c r="C14" s="151">
        <v>9</v>
      </c>
      <c r="D14" s="149">
        <v>6</v>
      </c>
      <c r="E14" s="97" t="s">
        <v>88</v>
      </c>
      <c r="F14" s="271" t="s">
        <v>160</v>
      </c>
      <c r="G14" s="272"/>
      <c r="H14" s="272"/>
      <c r="I14" s="272"/>
      <c r="J14" s="272"/>
      <c r="K14" s="273"/>
      <c r="L14" s="115"/>
      <c r="M14" s="173"/>
    </row>
    <row r="15" spans="1:13" ht="25.5" x14ac:dyDescent="0.25">
      <c r="A15" s="23">
        <v>8</v>
      </c>
      <c r="B15" s="93" t="s">
        <v>137</v>
      </c>
      <c r="C15" s="93">
        <v>10</v>
      </c>
      <c r="D15" s="88">
        <v>3</v>
      </c>
      <c r="E15" s="93" t="s">
        <v>76</v>
      </c>
      <c r="F15" s="271" t="s">
        <v>160</v>
      </c>
      <c r="G15" s="272"/>
      <c r="H15" s="272"/>
      <c r="I15" s="272"/>
      <c r="J15" s="272"/>
      <c r="K15" s="273"/>
      <c r="L15" s="115"/>
      <c r="M15" s="173"/>
    </row>
    <row r="16" spans="1:13" ht="25.5" x14ac:dyDescent="0.25">
      <c r="A16" s="23">
        <v>9</v>
      </c>
      <c r="B16" s="100" t="s">
        <v>138</v>
      </c>
      <c r="C16" s="93">
        <v>10</v>
      </c>
      <c r="D16" s="88">
        <v>3</v>
      </c>
      <c r="E16" s="93" t="s">
        <v>76</v>
      </c>
      <c r="F16" s="271" t="s">
        <v>160</v>
      </c>
      <c r="G16" s="272"/>
      <c r="H16" s="272"/>
      <c r="I16" s="272"/>
      <c r="J16" s="272"/>
      <c r="K16" s="273"/>
      <c r="L16" s="115"/>
      <c r="M16" s="173"/>
    </row>
    <row r="17" spans="1:13" ht="25.5" x14ac:dyDescent="0.25">
      <c r="A17" s="23">
        <v>10</v>
      </c>
      <c r="B17" s="100" t="s">
        <v>139</v>
      </c>
      <c r="C17" s="93">
        <v>10</v>
      </c>
      <c r="D17" s="88">
        <v>1</v>
      </c>
      <c r="E17" s="93" t="s">
        <v>106</v>
      </c>
      <c r="F17" s="72"/>
      <c r="G17" s="75">
        <v>0.5</v>
      </c>
      <c r="H17" s="75"/>
      <c r="I17" s="75"/>
      <c r="J17" s="115"/>
      <c r="K17" s="115"/>
      <c r="L17" s="115">
        <v>9.5</v>
      </c>
      <c r="M17" s="173">
        <f t="shared" si="0"/>
        <v>39.615000000000002</v>
      </c>
    </row>
    <row r="18" spans="1:13" ht="25.5" x14ac:dyDescent="0.25">
      <c r="A18" s="23">
        <v>11</v>
      </c>
      <c r="B18" s="100" t="s">
        <v>140</v>
      </c>
      <c r="C18" s="93">
        <v>10</v>
      </c>
      <c r="D18" s="149">
        <v>6</v>
      </c>
      <c r="E18" s="97" t="s">
        <v>88</v>
      </c>
      <c r="F18" s="72">
        <v>1</v>
      </c>
      <c r="G18" s="75"/>
      <c r="H18" s="75">
        <v>1</v>
      </c>
      <c r="I18" s="75"/>
      <c r="J18" s="115">
        <v>0.5</v>
      </c>
      <c r="K18" s="115">
        <v>0.5</v>
      </c>
      <c r="L18" s="66">
        <v>7</v>
      </c>
      <c r="M18" s="173">
        <f t="shared" si="0"/>
        <v>29.189999999999998</v>
      </c>
    </row>
    <row r="19" spans="1:13" ht="25.5" x14ac:dyDescent="0.25">
      <c r="A19" s="23">
        <v>12</v>
      </c>
      <c r="B19" s="100" t="s">
        <v>141</v>
      </c>
      <c r="C19" s="93">
        <v>10</v>
      </c>
      <c r="D19" s="88">
        <v>2</v>
      </c>
      <c r="E19" s="93" t="s">
        <v>49</v>
      </c>
      <c r="F19" s="271" t="s">
        <v>160</v>
      </c>
      <c r="G19" s="272"/>
      <c r="H19" s="272"/>
      <c r="I19" s="272"/>
      <c r="J19" s="272"/>
      <c r="K19" s="273"/>
      <c r="L19" s="115"/>
      <c r="M19" s="173"/>
    </row>
    <row r="20" spans="1:13" ht="25.5" x14ac:dyDescent="0.25">
      <c r="A20" s="23">
        <v>13</v>
      </c>
      <c r="B20" s="100" t="s">
        <v>142</v>
      </c>
      <c r="C20" s="93">
        <v>10</v>
      </c>
      <c r="D20" s="88">
        <v>4</v>
      </c>
      <c r="E20" s="93" t="s">
        <v>146</v>
      </c>
      <c r="F20" s="271" t="s">
        <v>160</v>
      </c>
      <c r="G20" s="272"/>
      <c r="H20" s="272"/>
      <c r="I20" s="272"/>
      <c r="J20" s="272"/>
      <c r="K20" s="273"/>
      <c r="L20" s="115"/>
      <c r="M20" s="173"/>
    </row>
    <row r="21" spans="1:13" ht="25.5" x14ac:dyDescent="0.25">
      <c r="A21" s="23">
        <v>14</v>
      </c>
      <c r="B21" s="100" t="s">
        <v>143</v>
      </c>
      <c r="C21" s="93">
        <v>10</v>
      </c>
      <c r="D21" s="88">
        <v>1</v>
      </c>
      <c r="E21" s="93" t="s">
        <v>106</v>
      </c>
      <c r="F21" s="73"/>
      <c r="G21" s="73"/>
      <c r="H21" s="73">
        <v>0.5</v>
      </c>
      <c r="I21" s="73"/>
      <c r="J21" s="117"/>
      <c r="K21" s="117"/>
      <c r="L21" s="115">
        <v>9.5</v>
      </c>
      <c r="M21" s="173">
        <f t="shared" si="0"/>
        <v>39.615000000000002</v>
      </c>
    </row>
    <row r="22" spans="1:13" ht="21" customHeight="1" x14ac:dyDescent="0.25">
      <c r="A22" s="23">
        <v>15</v>
      </c>
      <c r="B22" s="100" t="s">
        <v>144</v>
      </c>
      <c r="C22" s="93">
        <v>10</v>
      </c>
      <c r="D22" s="88">
        <v>1</v>
      </c>
      <c r="E22" s="93" t="s">
        <v>106</v>
      </c>
      <c r="F22" s="72"/>
      <c r="G22" s="75">
        <v>0.2</v>
      </c>
      <c r="H22" s="75"/>
      <c r="I22" s="75">
        <v>0.2</v>
      </c>
      <c r="J22" s="115"/>
      <c r="K22" s="115"/>
      <c r="L22" s="115">
        <v>9.6</v>
      </c>
      <c r="M22" s="173">
        <v>40</v>
      </c>
    </row>
    <row r="23" spans="1:13" ht="25.5" x14ac:dyDescent="0.25">
      <c r="A23" s="23">
        <v>16</v>
      </c>
      <c r="B23" s="100" t="s">
        <v>145</v>
      </c>
      <c r="C23" s="93">
        <v>10</v>
      </c>
      <c r="D23" s="88">
        <v>5</v>
      </c>
      <c r="E23" s="153" t="s">
        <v>50</v>
      </c>
      <c r="F23" s="117">
        <v>0.5</v>
      </c>
      <c r="G23" s="117"/>
      <c r="H23" s="117">
        <v>0.5</v>
      </c>
      <c r="I23" s="117"/>
      <c r="J23" s="117">
        <v>0.2</v>
      </c>
      <c r="K23" s="117">
        <v>0.2</v>
      </c>
      <c r="L23" s="115">
        <v>8.6</v>
      </c>
      <c r="M23" s="173">
        <f t="shared" si="0"/>
        <v>35.861999999999995</v>
      </c>
    </row>
    <row r="24" spans="1:13" ht="25.5" x14ac:dyDescent="0.25">
      <c r="A24" s="23">
        <v>17</v>
      </c>
      <c r="B24" s="100" t="s">
        <v>147</v>
      </c>
      <c r="C24" s="92">
        <v>11</v>
      </c>
      <c r="D24" s="88">
        <v>6</v>
      </c>
      <c r="E24" s="93" t="s">
        <v>88</v>
      </c>
      <c r="F24" s="75">
        <v>1</v>
      </c>
      <c r="G24" s="75">
        <v>1</v>
      </c>
      <c r="H24" s="75"/>
      <c r="I24" s="75">
        <v>0.3</v>
      </c>
      <c r="J24" s="75">
        <v>0.3</v>
      </c>
      <c r="K24" s="75">
        <v>0.2</v>
      </c>
      <c r="L24" s="115">
        <v>7.2</v>
      </c>
      <c r="M24" s="173">
        <f t="shared" si="0"/>
        <v>30.024000000000001</v>
      </c>
    </row>
    <row r="25" spans="1:13" ht="25.5" x14ac:dyDescent="0.25">
      <c r="A25" s="23">
        <v>18</v>
      </c>
      <c r="B25" s="100" t="s">
        <v>148</v>
      </c>
      <c r="C25" s="92">
        <v>11</v>
      </c>
      <c r="D25" s="88">
        <v>4</v>
      </c>
      <c r="E25" s="93" t="s">
        <v>146</v>
      </c>
      <c r="F25" s="271" t="s">
        <v>160</v>
      </c>
      <c r="G25" s="272"/>
      <c r="H25" s="272"/>
      <c r="I25" s="272"/>
      <c r="J25" s="272"/>
      <c r="K25" s="273"/>
      <c r="L25" s="115"/>
      <c r="M25" s="173"/>
    </row>
    <row r="26" spans="1:13" ht="25.5" x14ac:dyDescent="0.25">
      <c r="A26" s="23">
        <v>19</v>
      </c>
      <c r="B26" s="100" t="s">
        <v>149</v>
      </c>
      <c r="C26" s="92">
        <v>11</v>
      </c>
      <c r="D26" s="89">
        <v>6</v>
      </c>
      <c r="E26" s="93" t="s">
        <v>88</v>
      </c>
      <c r="F26" s="274" t="s">
        <v>160</v>
      </c>
      <c r="G26" s="275"/>
      <c r="H26" s="275"/>
      <c r="I26" s="275"/>
      <c r="J26" s="275"/>
      <c r="K26" s="276"/>
      <c r="L26" s="115"/>
      <c r="M26" s="173"/>
    </row>
    <row r="27" spans="1:13" ht="25.5" x14ac:dyDescent="0.25">
      <c r="A27" s="23">
        <v>20</v>
      </c>
      <c r="B27" s="100" t="s">
        <v>150</v>
      </c>
      <c r="C27" s="92">
        <v>11</v>
      </c>
      <c r="D27" s="88">
        <v>3</v>
      </c>
      <c r="E27" s="93" t="s">
        <v>76</v>
      </c>
      <c r="F27" s="274" t="s">
        <v>160</v>
      </c>
      <c r="G27" s="275"/>
      <c r="H27" s="275"/>
      <c r="I27" s="275"/>
      <c r="J27" s="275"/>
      <c r="K27" s="276"/>
      <c r="L27" s="115"/>
      <c r="M27" s="173"/>
    </row>
    <row r="28" spans="1:13" ht="25.5" x14ac:dyDescent="0.25">
      <c r="A28" s="23">
        <v>21</v>
      </c>
      <c r="B28" s="100" t="s">
        <v>170</v>
      </c>
      <c r="C28" s="92">
        <v>11</v>
      </c>
      <c r="D28" s="88">
        <v>2</v>
      </c>
      <c r="E28" s="93" t="s">
        <v>49</v>
      </c>
      <c r="F28" s="115">
        <v>0.2</v>
      </c>
      <c r="G28" s="115"/>
      <c r="H28" s="115">
        <v>0.2</v>
      </c>
      <c r="I28" s="115"/>
      <c r="J28" s="115">
        <v>0.2</v>
      </c>
      <c r="K28" s="115"/>
      <c r="L28" s="115">
        <v>9.4</v>
      </c>
      <c r="M28" s="173">
        <f t="shared" si="0"/>
        <v>39.198</v>
      </c>
    </row>
    <row r="29" spans="1:13" ht="25.5" x14ac:dyDescent="0.25">
      <c r="A29" s="23">
        <v>22</v>
      </c>
      <c r="B29" s="100" t="s">
        <v>168</v>
      </c>
      <c r="C29" s="92">
        <v>11</v>
      </c>
      <c r="D29" s="88">
        <v>6</v>
      </c>
      <c r="E29" s="93" t="s">
        <v>88</v>
      </c>
      <c r="F29" s="115">
        <v>0.5</v>
      </c>
      <c r="G29" s="115">
        <v>0.5</v>
      </c>
      <c r="H29" s="115"/>
      <c r="I29" s="115">
        <v>0.1</v>
      </c>
      <c r="J29" s="115"/>
      <c r="K29" s="115"/>
      <c r="L29" s="115">
        <v>8.9</v>
      </c>
      <c r="M29" s="173">
        <f t="shared" si="0"/>
        <v>37.113</v>
      </c>
    </row>
    <row r="30" spans="1:13" ht="25.5" x14ac:dyDescent="0.25">
      <c r="A30" s="23">
        <v>23</v>
      </c>
      <c r="B30" s="92" t="s">
        <v>151</v>
      </c>
      <c r="C30" s="92">
        <v>11</v>
      </c>
      <c r="D30" s="88">
        <v>6</v>
      </c>
      <c r="E30" s="93" t="s">
        <v>88</v>
      </c>
      <c r="F30" s="115"/>
      <c r="G30" s="115">
        <v>0.5</v>
      </c>
      <c r="H30" s="115">
        <v>0.5</v>
      </c>
      <c r="I30" s="115">
        <v>0.3</v>
      </c>
      <c r="J30" s="115">
        <v>0.3</v>
      </c>
      <c r="K30" s="115">
        <v>0.2</v>
      </c>
      <c r="L30" s="115">
        <v>8.1999999999999993</v>
      </c>
      <c r="M30" s="173">
        <f t="shared" si="0"/>
        <v>34.193999999999996</v>
      </c>
    </row>
    <row r="31" spans="1:13" ht="15.75" x14ac:dyDescent="0.25">
      <c r="A31" s="259" t="s">
        <v>172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162"/>
      <c r="M31" s="162"/>
    </row>
    <row r="32" spans="1:13" ht="15.75" x14ac:dyDescent="0.25">
      <c r="H32" s="32" t="s">
        <v>173</v>
      </c>
      <c r="I32" s="32"/>
      <c r="J32" s="32"/>
    </row>
  </sheetData>
  <mergeCells count="20">
    <mergeCell ref="A1:G1"/>
    <mergeCell ref="A3:G3"/>
    <mergeCell ref="A4:L4"/>
    <mergeCell ref="A5:A7"/>
    <mergeCell ref="B5:B7"/>
    <mergeCell ref="C5:C7"/>
    <mergeCell ref="D5:D7"/>
    <mergeCell ref="E5:E7"/>
    <mergeCell ref="F5:K6"/>
    <mergeCell ref="L5:L7"/>
    <mergeCell ref="F20:K20"/>
    <mergeCell ref="F25:K25"/>
    <mergeCell ref="F26:K26"/>
    <mergeCell ref="M5:M7"/>
    <mergeCell ref="A31:K31"/>
    <mergeCell ref="F14:K14"/>
    <mergeCell ref="F15:K15"/>
    <mergeCell ref="F27:K27"/>
    <mergeCell ref="F16:K16"/>
    <mergeCell ref="F19:K19"/>
  </mergeCells>
  <dataValidations count="1">
    <dataValidation allowBlank="1" showErrorMessage="1" sqref="D12:D14 D18 D26">
      <formula1>0</formula1>
      <formula2>0</formula2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E21" sqref="E21"/>
    </sheetView>
  </sheetViews>
  <sheetFormatPr defaultRowHeight="15" x14ac:dyDescent="0.25"/>
  <cols>
    <col min="1" max="1" width="4.5703125" customWidth="1"/>
    <col min="2" max="2" width="26.85546875" customWidth="1"/>
    <col min="3" max="3" width="5" customWidth="1"/>
    <col min="5" max="5" width="23.7109375" customWidth="1"/>
    <col min="6" max="6" width="5.7109375" customWidth="1"/>
    <col min="7" max="7" width="5.5703125" customWidth="1"/>
    <col min="8" max="8" width="6.28515625" customWidth="1"/>
    <col min="9" max="9" width="5.5703125" customWidth="1"/>
    <col min="10" max="11" width="6.42578125" customWidth="1"/>
    <col min="12" max="12" width="7" customWidth="1"/>
    <col min="13" max="13" width="7.28515625" customWidth="1"/>
    <col min="14" max="14" width="7.85546875" customWidth="1"/>
  </cols>
  <sheetData>
    <row r="1" spans="1:14" ht="15" customHeight="1" x14ac:dyDescent="0.25">
      <c r="A1" s="220" t="s">
        <v>23</v>
      </c>
      <c r="B1" s="220"/>
      <c r="C1" s="220"/>
      <c r="D1" s="220"/>
      <c r="E1" s="220"/>
      <c r="F1" s="220"/>
      <c r="G1" s="220"/>
      <c r="H1" s="59"/>
    </row>
    <row r="2" spans="1:14" ht="15" customHeight="1" x14ac:dyDescent="0.25">
      <c r="A2" s="17" t="s">
        <v>19</v>
      </c>
      <c r="B2" s="17"/>
      <c r="C2" s="17"/>
      <c r="D2" s="17"/>
      <c r="E2" s="17"/>
      <c r="F2" s="17" t="s">
        <v>118</v>
      </c>
      <c r="G2" s="17">
        <v>2020</v>
      </c>
      <c r="H2" s="17"/>
      <c r="I2" s="17"/>
      <c r="J2" s="18"/>
      <c r="K2" s="18"/>
    </row>
    <row r="3" spans="1:14" ht="15" customHeight="1" x14ac:dyDescent="0.25">
      <c r="A3" s="17" t="s">
        <v>41</v>
      </c>
      <c r="B3" s="17"/>
      <c r="C3" s="17"/>
      <c r="D3" s="17"/>
      <c r="E3" s="17"/>
      <c r="F3" s="17"/>
      <c r="G3" s="17"/>
      <c r="H3" s="60"/>
    </row>
    <row r="4" spans="1:14" ht="15" customHeight="1" x14ac:dyDescent="0.25">
      <c r="A4" s="222" t="s">
        <v>39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4" x14ac:dyDescent="0.25">
      <c r="A5" s="227" t="s">
        <v>32</v>
      </c>
      <c r="B5" s="227" t="s">
        <v>4</v>
      </c>
      <c r="C5" s="227" t="s">
        <v>5</v>
      </c>
      <c r="D5" s="227" t="s">
        <v>6</v>
      </c>
      <c r="E5" s="227" t="s">
        <v>7</v>
      </c>
      <c r="F5" s="280" t="s">
        <v>26</v>
      </c>
      <c r="G5" s="281"/>
      <c r="H5" s="281"/>
      <c r="I5" s="281"/>
      <c r="J5" s="281"/>
      <c r="K5" s="281"/>
      <c r="L5" s="281"/>
      <c r="M5" s="277" t="s">
        <v>40</v>
      </c>
      <c r="N5" s="277" t="s">
        <v>8</v>
      </c>
    </row>
    <row r="6" spans="1:14" x14ac:dyDescent="0.25">
      <c r="A6" s="227"/>
      <c r="B6" s="227"/>
      <c r="C6" s="227"/>
      <c r="D6" s="227"/>
      <c r="E6" s="227"/>
      <c r="F6" s="282"/>
      <c r="G6" s="283"/>
      <c r="H6" s="283"/>
      <c r="I6" s="283"/>
      <c r="J6" s="283"/>
      <c r="K6" s="283"/>
      <c r="L6" s="283"/>
      <c r="M6" s="278"/>
      <c r="N6" s="278"/>
    </row>
    <row r="7" spans="1:14" x14ac:dyDescent="0.25">
      <c r="A7" s="227"/>
      <c r="B7" s="212"/>
      <c r="C7" s="212"/>
      <c r="D7" s="212"/>
      <c r="E7" s="239"/>
      <c r="F7" s="55">
        <v>2</v>
      </c>
      <c r="G7" s="55">
        <v>1.5</v>
      </c>
      <c r="H7" s="55">
        <v>2.5</v>
      </c>
      <c r="I7" s="28">
        <v>2</v>
      </c>
      <c r="J7" s="28">
        <v>1</v>
      </c>
      <c r="K7" s="28">
        <v>1</v>
      </c>
      <c r="L7" s="28">
        <v>1</v>
      </c>
      <c r="M7" s="284"/>
      <c r="N7" s="279"/>
    </row>
    <row r="8" spans="1:14" ht="25.5" x14ac:dyDescent="0.25">
      <c r="A8" s="37">
        <v>1</v>
      </c>
      <c r="B8" s="93" t="s">
        <v>96</v>
      </c>
      <c r="C8" s="88">
        <v>9</v>
      </c>
      <c r="D8" s="88">
        <v>3</v>
      </c>
      <c r="E8" s="93" t="s">
        <v>105</v>
      </c>
      <c r="F8" s="61">
        <v>0.8</v>
      </c>
      <c r="G8" s="27">
        <v>0.4</v>
      </c>
      <c r="H8" s="27">
        <v>1</v>
      </c>
      <c r="I8" s="27">
        <v>0.5</v>
      </c>
      <c r="J8" s="62">
        <v>0.2</v>
      </c>
      <c r="K8" s="62">
        <v>0.5</v>
      </c>
      <c r="L8" s="62">
        <v>0.3</v>
      </c>
      <c r="M8" s="63">
        <v>6.3</v>
      </c>
      <c r="N8" s="173">
        <f>4.17*M8</f>
        <v>26.270999999999997</v>
      </c>
    </row>
    <row r="9" spans="1:14" ht="25.5" x14ac:dyDescent="0.25">
      <c r="A9" s="37">
        <v>2</v>
      </c>
      <c r="B9" s="93" t="s">
        <v>97</v>
      </c>
      <c r="C9" s="88">
        <v>9</v>
      </c>
      <c r="D9" s="88">
        <v>6</v>
      </c>
      <c r="E9" s="93" t="s">
        <v>88</v>
      </c>
      <c r="F9" s="112">
        <v>1</v>
      </c>
      <c r="G9" s="65">
        <v>1</v>
      </c>
      <c r="H9" s="113">
        <v>0.3</v>
      </c>
      <c r="I9" s="113">
        <v>0.5</v>
      </c>
      <c r="J9" s="114">
        <v>1</v>
      </c>
      <c r="K9" s="114">
        <v>1</v>
      </c>
      <c r="L9" s="62">
        <v>0.3</v>
      </c>
      <c r="M9" s="66">
        <v>4.9000000000000004</v>
      </c>
      <c r="N9" s="173">
        <f t="shared" ref="N9:N41" si="0">4.17*M9</f>
        <v>20.433</v>
      </c>
    </row>
    <row r="10" spans="1:14" ht="25.5" x14ac:dyDescent="0.25">
      <c r="A10" s="37">
        <v>3</v>
      </c>
      <c r="B10" s="92" t="s">
        <v>98</v>
      </c>
      <c r="C10" s="88">
        <v>9</v>
      </c>
      <c r="D10" s="88">
        <v>6</v>
      </c>
      <c r="E10" s="93" t="s">
        <v>88</v>
      </c>
      <c r="F10" s="286" t="s">
        <v>167</v>
      </c>
      <c r="G10" s="287"/>
      <c r="H10" s="287"/>
      <c r="I10" s="287"/>
      <c r="J10" s="287"/>
      <c r="K10" s="287"/>
      <c r="L10" s="288"/>
      <c r="M10" s="66"/>
      <c r="N10" s="173"/>
    </row>
    <row r="11" spans="1:14" ht="25.5" x14ac:dyDescent="0.25">
      <c r="A11" s="37">
        <v>4</v>
      </c>
      <c r="B11" s="92" t="s">
        <v>54</v>
      </c>
      <c r="C11" s="88">
        <v>9</v>
      </c>
      <c r="D11" s="88">
        <v>1</v>
      </c>
      <c r="E11" s="93" t="s">
        <v>106</v>
      </c>
      <c r="F11" s="67">
        <v>0.1</v>
      </c>
      <c r="G11" s="68">
        <v>0.1</v>
      </c>
      <c r="H11" s="116">
        <v>0.2</v>
      </c>
      <c r="I11" s="116"/>
      <c r="J11" s="115"/>
      <c r="K11" s="115"/>
      <c r="L11" s="64">
        <v>0.1</v>
      </c>
      <c r="M11" s="66">
        <v>9.5</v>
      </c>
      <c r="N11" s="173">
        <f t="shared" si="0"/>
        <v>39.615000000000002</v>
      </c>
    </row>
    <row r="12" spans="1:14" ht="25.5" x14ac:dyDescent="0.25">
      <c r="A12" s="37">
        <v>5</v>
      </c>
      <c r="B12" s="94" t="s">
        <v>154</v>
      </c>
      <c r="C12" s="88">
        <v>9</v>
      </c>
      <c r="D12" s="88">
        <v>1</v>
      </c>
      <c r="E12" s="93" t="s">
        <v>106</v>
      </c>
      <c r="F12" s="69">
        <v>0.5</v>
      </c>
      <c r="G12" s="13">
        <v>0.2</v>
      </c>
      <c r="H12" s="75">
        <v>0.5</v>
      </c>
      <c r="I12" s="75">
        <v>0.1</v>
      </c>
      <c r="J12" s="115">
        <v>0.2</v>
      </c>
      <c r="K12" s="115">
        <v>0.1</v>
      </c>
      <c r="L12" s="64"/>
      <c r="M12" s="66">
        <v>8.4</v>
      </c>
      <c r="N12" s="173">
        <f t="shared" si="0"/>
        <v>35.027999999999999</v>
      </c>
    </row>
    <row r="13" spans="1:14" ht="25.5" x14ac:dyDescent="0.25">
      <c r="A13" s="37">
        <v>6</v>
      </c>
      <c r="B13" s="93" t="s">
        <v>99</v>
      </c>
      <c r="C13" s="88">
        <v>9</v>
      </c>
      <c r="D13" s="88">
        <v>4</v>
      </c>
      <c r="E13" s="93" t="s">
        <v>77</v>
      </c>
      <c r="F13" s="289" t="s">
        <v>167</v>
      </c>
      <c r="G13" s="290"/>
      <c r="H13" s="290"/>
      <c r="I13" s="290"/>
      <c r="J13" s="290"/>
      <c r="K13" s="290"/>
      <c r="L13" s="291"/>
      <c r="M13" s="66"/>
      <c r="N13" s="173"/>
    </row>
    <row r="14" spans="1:14" ht="25.5" x14ac:dyDescent="0.25">
      <c r="A14" s="37">
        <v>7</v>
      </c>
      <c r="B14" s="93" t="s">
        <v>100</v>
      </c>
      <c r="C14" s="88">
        <v>9</v>
      </c>
      <c r="D14" s="88">
        <v>4</v>
      </c>
      <c r="E14" s="93" t="s">
        <v>77</v>
      </c>
      <c r="F14" s="271" t="s">
        <v>167</v>
      </c>
      <c r="G14" s="272"/>
      <c r="H14" s="272"/>
      <c r="I14" s="272"/>
      <c r="J14" s="272"/>
      <c r="K14" s="272"/>
      <c r="L14" s="273"/>
      <c r="M14" s="66"/>
      <c r="N14" s="173"/>
    </row>
    <row r="15" spans="1:14" ht="25.5" x14ac:dyDescent="0.25">
      <c r="A15" s="37">
        <v>8</v>
      </c>
      <c r="B15" s="93" t="s">
        <v>101</v>
      </c>
      <c r="C15" s="88">
        <v>9</v>
      </c>
      <c r="D15" s="88">
        <v>4</v>
      </c>
      <c r="E15" s="93" t="s">
        <v>77</v>
      </c>
      <c r="F15" s="271" t="s">
        <v>167</v>
      </c>
      <c r="G15" s="272"/>
      <c r="H15" s="272"/>
      <c r="I15" s="272"/>
      <c r="J15" s="272"/>
      <c r="K15" s="272"/>
      <c r="L15" s="273"/>
      <c r="M15" s="66"/>
      <c r="N15" s="173"/>
    </row>
    <row r="16" spans="1:14" ht="25.5" x14ac:dyDescent="0.25">
      <c r="A16" s="37">
        <v>9</v>
      </c>
      <c r="B16" s="92" t="s">
        <v>102</v>
      </c>
      <c r="C16" s="88">
        <v>9</v>
      </c>
      <c r="D16" s="88">
        <v>4</v>
      </c>
      <c r="E16" s="93" t="s">
        <v>77</v>
      </c>
      <c r="F16" s="271" t="s">
        <v>167</v>
      </c>
      <c r="G16" s="272"/>
      <c r="H16" s="272"/>
      <c r="I16" s="272"/>
      <c r="J16" s="272"/>
      <c r="K16" s="272"/>
      <c r="L16" s="273"/>
      <c r="M16" s="66"/>
      <c r="N16" s="173"/>
    </row>
    <row r="17" spans="1:16" ht="25.5" x14ac:dyDescent="0.25">
      <c r="A17" s="37">
        <v>10</v>
      </c>
      <c r="B17" s="97" t="s">
        <v>103</v>
      </c>
      <c r="C17" s="88">
        <v>9</v>
      </c>
      <c r="D17" s="88">
        <v>5</v>
      </c>
      <c r="E17" s="99" t="s">
        <v>107</v>
      </c>
      <c r="F17" s="72">
        <v>0.5</v>
      </c>
      <c r="G17" s="13">
        <v>0.1</v>
      </c>
      <c r="H17" s="75"/>
      <c r="I17" s="75"/>
      <c r="J17" s="115">
        <v>0.2</v>
      </c>
      <c r="K17" s="115">
        <v>0.1</v>
      </c>
      <c r="L17" s="64">
        <v>0.1</v>
      </c>
      <c r="M17" s="66">
        <v>9</v>
      </c>
      <c r="N17" s="173">
        <f t="shared" si="0"/>
        <v>37.53</v>
      </c>
    </row>
    <row r="18" spans="1:16" ht="25.5" x14ac:dyDescent="0.25">
      <c r="A18" s="37">
        <v>11</v>
      </c>
      <c r="B18" s="93" t="s">
        <v>104</v>
      </c>
      <c r="C18" s="88">
        <v>9</v>
      </c>
      <c r="D18" s="88">
        <v>5</v>
      </c>
      <c r="E18" s="93" t="s">
        <v>107</v>
      </c>
      <c r="F18" s="72">
        <v>0.5</v>
      </c>
      <c r="G18" s="13">
        <v>0.5</v>
      </c>
      <c r="H18" s="75">
        <v>1</v>
      </c>
      <c r="I18" s="75">
        <v>1</v>
      </c>
      <c r="J18" s="115">
        <v>1</v>
      </c>
      <c r="K18" s="115">
        <v>1</v>
      </c>
      <c r="L18" s="64">
        <v>0.1</v>
      </c>
      <c r="M18" s="66">
        <v>4.9000000000000004</v>
      </c>
      <c r="N18" s="173">
        <f t="shared" si="0"/>
        <v>20.433</v>
      </c>
    </row>
    <row r="19" spans="1:16" ht="25.5" x14ac:dyDescent="0.25">
      <c r="A19" s="37">
        <v>12</v>
      </c>
      <c r="B19" s="93" t="s">
        <v>165</v>
      </c>
      <c r="C19" s="88">
        <v>9</v>
      </c>
      <c r="D19" s="88">
        <v>2</v>
      </c>
      <c r="E19" s="93" t="s">
        <v>79</v>
      </c>
      <c r="F19" s="271" t="s">
        <v>167</v>
      </c>
      <c r="G19" s="272"/>
      <c r="H19" s="272"/>
      <c r="I19" s="272"/>
      <c r="J19" s="272"/>
      <c r="K19" s="272"/>
      <c r="L19" s="273"/>
      <c r="M19" s="66"/>
      <c r="N19" s="173"/>
    </row>
    <row r="20" spans="1:16" ht="25.5" x14ac:dyDescent="0.25">
      <c r="A20" s="37">
        <v>13</v>
      </c>
      <c r="B20" s="93" t="s">
        <v>166</v>
      </c>
      <c r="C20" s="88">
        <v>9</v>
      </c>
      <c r="D20" s="88">
        <v>2</v>
      </c>
      <c r="E20" s="93" t="s">
        <v>128</v>
      </c>
      <c r="F20" s="75">
        <v>1</v>
      </c>
      <c r="G20" s="13">
        <v>3</v>
      </c>
      <c r="H20" s="75">
        <v>1</v>
      </c>
      <c r="I20" s="75">
        <v>0.2</v>
      </c>
      <c r="J20" s="115"/>
      <c r="K20" s="115">
        <v>0.5</v>
      </c>
      <c r="L20" s="64"/>
      <c r="M20" s="66">
        <v>4.3</v>
      </c>
      <c r="N20" s="173">
        <f t="shared" si="0"/>
        <v>17.930999999999997</v>
      </c>
    </row>
    <row r="21" spans="1:16" ht="25.5" x14ac:dyDescent="0.25">
      <c r="A21" s="37">
        <v>14</v>
      </c>
      <c r="B21" s="93" t="s">
        <v>164</v>
      </c>
      <c r="C21" s="88">
        <v>10</v>
      </c>
      <c r="D21" s="88">
        <v>2</v>
      </c>
      <c r="E21" s="93" t="s">
        <v>128</v>
      </c>
      <c r="F21" s="75">
        <v>0.5</v>
      </c>
      <c r="G21" s="13">
        <v>1.5</v>
      </c>
      <c r="H21" s="75">
        <v>0.5</v>
      </c>
      <c r="I21" s="75">
        <v>1</v>
      </c>
      <c r="J21" s="115">
        <v>1</v>
      </c>
      <c r="K21" s="115">
        <v>1</v>
      </c>
      <c r="L21" s="64"/>
      <c r="M21" s="66">
        <v>4.5</v>
      </c>
      <c r="N21" s="173">
        <f t="shared" si="0"/>
        <v>18.765000000000001</v>
      </c>
    </row>
    <row r="22" spans="1:16" ht="25.5" x14ac:dyDescent="0.25">
      <c r="A22" s="37">
        <v>15</v>
      </c>
      <c r="B22" s="93" t="s">
        <v>108</v>
      </c>
      <c r="C22" s="88">
        <v>10</v>
      </c>
      <c r="D22" s="88">
        <v>3</v>
      </c>
      <c r="E22" s="93" t="s">
        <v>105</v>
      </c>
      <c r="F22" s="271" t="s">
        <v>167</v>
      </c>
      <c r="G22" s="272"/>
      <c r="H22" s="272"/>
      <c r="I22" s="272"/>
      <c r="J22" s="272"/>
      <c r="K22" s="272"/>
      <c r="L22" s="273"/>
      <c r="M22" s="66"/>
      <c r="N22" s="173"/>
      <c r="P22" s="174"/>
    </row>
    <row r="23" spans="1:16" ht="25.5" x14ac:dyDescent="0.25">
      <c r="A23" s="37">
        <v>16</v>
      </c>
      <c r="B23" s="97" t="s">
        <v>109</v>
      </c>
      <c r="C23" s="88">
        <v>10</v>
      </c>
      <c r="D23" s="88">
        <v>3</v>
      </c>
      <c r="E23" s="93" t="s">
        <v>105</v>
      </c>
      <c r="F23" s="70">
        <v>1</v>
      </c>
      <c r="G23" s="71">
        <v>0.5</v>
      </c>
      <c r="H23" s="75">
        <v>1</v>
      </c>
      <c r="I23" s="75"/>
      <c r="J23" s="115"/>
      <c r="K23" s="115">
        <v>0.1</v>
      </c>
      <c r="L23" s="64">
        <v>0.2</v>
      </c>
      <c r="M23" s="66">
        <v>7.2</v>
      </c>
      <c r="N23" s="173">
        <f t="shared" si="0"/>
        <v>30.024000000000001</v>
      </c>
    </row>
    <row r="24" spans="1:16" ht="25.5" x14ac:dyDescent="0.25">
      <c r="A24" s="37">
        <v>17</v>
      </c>
      <c r="B24" s="92" t="s">
        <v>110</v>
      </c>
      <c r="C24" s="88">
        <v>10</v>
      </c>
      <c r="D24" s="149">
        <v>6</v>
      </c>
      <c r="E24" s="97" t="s">
        <v>88</v>
      </c>
      <c r="F24" s="271" t="s">
        <v>167</v>
      </c>
      <c r="G24" s="272"/>
      <c r="H24" s="272"/>
      <c r="I24" s="272"/>
      <c r="J24" s="272"/>
      <c r="K24" s="272"/>
      <c r="L24" s="273"/>
      <c r="M24" s="66"/>
      <c r="N24" s="173"/>
      <c r="P24" s="174"/>
    </row>
    <row r="25" spans="1:16" ht="25.5" x14ac:dyDescent="0.25">
      <c r="A25" s="37">
        <v>18</v>
      </c>
      <c r="B25" s="101" t="s">
        <v>111</v>
      </c>
      <c r="C25" s="88">
        <v>10</v>
      </c>
      <c r="D25" s="88">
        <v>6</v>
      </c>
      <c r="E25" s="93" t="s">
        <v>88</v>
      </c>
      <c r="F25" s="69">
        <v>1</v>
      </c>
      <c r="G25" s="13"/>
      <c r="H25" s="75">
        <v>0.5</v>
      </c>
      <c r="I25" s="75">
        <v>1.5</v>
      </c>
      <c r="J25" s="115">
        <v>0.5</v>
      </c>
      <c r="K25" s="115">
        <v>1</v>
      </c>
      <c r="L25" s="64">
        <v>1</v>
      </c>
      <c r="M25" s="66">
        <v>4.4000000000000004</v>
      </c>
      <c r="N25" s="173">
        <f t="shared" si="0"/>
        <v>18.348000000000003</v>
      </c>
    </row>
    <row r="26" spans="1:16" ht="25.5" x14ac:dyDescent="0.25">
      <c r="A26" s="37">
        <v>19</v>
      </c>
      <c r="B26" s="97" t="s">
        <v>112</v>
      </c>
      <c r="C26" s="88">
        <v>10</v>
      </c>
      <c r="D26" s="88">
        <v>6</v>
      </c>
      <c r="E26" s="93" t="s">
        <v>88</v>
      </c>
      <c r="F26" s="74">
        <v>1</v>
      </c>
      <c r="G26" s="74"/>
      <c r="H26" s="117">
        <v>0.5</v>
      </c>
      <c r="I26" s="117">
        <v>1.5</v>
      </c>
      <c r="J26" s="117">
        <v>0.5</v>
      </c>
      <c r="K26" s="117">
        <v>1</v>
      </c>
      <c r="L26" s="74">
        <v>1</v>
      </c>
      <c r="M26" s="66">
        <v>4.5</v>
      </c>
      <c r="N26" s="173">
        <f t="shared" si="0"/>
        <v>18.765000000000001</v>
      </c>
    </row>
    <row r="27" spans="1:16" ht="25.5" x14ac:dyDescent="0.25">
      <c r="A27" s="37">
        <v>20</v>
      </c>
      <c r="B27" s="92" t="s">
        <v>155</v>
      </c>
      <c r="C27" s="88">
        <v>10</v>
      </c>
      <c r="D27" s="88">
        <v>4</v>
      </c>
      <c r="E27" s="93" t="s">
        <v>116</v>
      </c>
      <c r="F27" s="182">
        <v>0.1</v>
      </c>
      <c r="G27" s="182">
        <v>0.3</v>
      </c>
      <c r="H27" s="182"/>
      <c r="I27" s="182"/>
      <c r="J27" s="182"/>
      <c r="K27" s="182"/>
      <c r="L27" s="182"/>
      <c r="M27" s="66">
        <v>9.6</v>
      </c>
      <c r="N27" s="173">
        <v>40</v>
      </c>
    </row>
    <row r="28" spans="1:16" ht="25.5" x14ac:dyDescent="0.25">
      <c r="A28" s="37">
        <v>21</v>
      </c>
      <c r="B28" s="92" t="s">
        <v>113</v>
      </c>
      <c r="C28" s="88">
        <v>10</v>
      </c>
      <c r="D28" s="88">
        <v>4</v>
      </c>
      <c r="E28" s="93" t="s">
        <v>116</v>
      </c>
      <c r="F28" s="271" t="s">
        <v>167</v>
      </c>
      <c r="G28" s="272"/>
      <c r="H28" s="272"/>
      <c r="I28" s="272"/>
      <c r="J28" s="272"/>
      <c r="K28" s="272"/>
      <c r="L28" s="273"/>
      <c r="M28" s="66"/>
      <c r="N28" s="173"/>
    </row>
    <row r="29" spans="1:16" ht="25.5" x14ac:dyDescent="0.25">
      <c r="A29" s="37">
        <v>22</v>
      </c>
      <c r="B29" s="92" t="s">
        <v>114</v>
      </c>
      <c r="C29" s="88">
        <v>10</v>
      </c>
      <c r="D29" s="149">
        <v>4</v>
      </c>
      <c r="E29" s="97" t="s">
        <v>116</v>
      </c>
      <c r="F29" s="292" t="s">
        <v>167</v>
      </c>
      <c r="G29" s="293"/>
      <c r="H29" s="293"/>
      <c r="I29" s="293"/>
      <c r="J29" s="293"/>
      <c r="K29" s="293"/>
      <c r="L29" s="294"/>
      <c r="M29" s="66"/>
      <c r="N29" s="173"/>
    </row>
    <row r="30" spans="1:16" x14ac:dyDescent="0.25">
      <c r="A30" s="37">
        <v>23</v>
      </c>
      <c r="B30" s="92" t="s">
        <v>115</v>
      </c>
      <c r="C30" s="88">
        <v>10</v>
      </c>
      <c r="D30" s="149">
        <v>5</v>
      </c>
      <c r="E30" s="97" t="s">
        <v>117</v>
      </c>
      <c r="F30" s="292" t="s">
        <v>167</v>
      </c>
      <c r="G30" s="293"/>
      <c r="H30" s="293"/>
      <c r="I30" s="293"/>
      <c r="J30" s="293"/>
      <c r="K30" s="293"/>
      <c r="L30" s="294"/>
      <c r="M30" s="66"/>
      <c r="N30" s="173"/>
    </row>
    <row r="31" spans="1:16" ht="25.5" x14ac:dyDescent="0.25">
      <c r="A31" s="37">
        <v>24</v>
      </c>
      <c r="B31" s="92" t="s">
        <v>119</v>
      </c>
      <c r="C31" s="208">
        <v>11</v>
      </c>
      <c r="D31" s="88">
        <v>3</v>
      </c>
      <c r="E31" s="93" t="s">
        <v>105</v>
      </c>
      <c r="F31" s="28">
        <v>0.5</v>
      </c>
      <c r="G31" s="28">
        <v>1.5</v>
      </c>
      <c r="H31" s="48">
        <v>0.5</v>
      </c>
      <c r="I31" s="48"/>
      <c r="J31" s="48">
        <v>0.5</v>
      </c>
      <c r="K31" s="48">
        <v>0.3</v>
      </c>
      <c r="L31" s="28">
        <v>0.1</v>
      </c>
      <c r="M31" s="28">
        <v>6.6</v>
      </c>
      <c r="N31" s="173">
        <f t="shared" si="0"/>
        <v>27.521999999999998</v>
      </c>
    </row>
    <row r="32" spans="1:16" ht="25.5" x14ac:dyDescent="0.25">
      <c r="A32" s="37">
        <v>25</v>
      </c>
      <c r="B32" s="92" t="s">
        <v>120</v>
      </c>
      <c r="C32" s="208">
        <v>11</v>
      </c>
      <c r="D32" s="88">
        <v>6</v>
      </c>
      <c r="E32" s="93" t="s">
        <v>88</v>
      </c>
      <c r="F32" s="28">
        <v>0.5</v>
      </c>
      <c r="G32" s="28">
        <v>0.5</v>
      </c>
      <c r="H32" s="48">
        <v>1</v>
      </c>
      <c r="I32" s="48">
        <v>0.1</v>
      </c>
      <c r="J32" s="48"/>
      <c r="K32" s="48">
        <v>1</v>
      </c>
      <c r="L32" s="28">
        <v>0.5</v>
      </c>
      <c r="M32" s="28">
        <v>6.4</v>
      </c>
      <c r="N32" s="173">
        <f t="shared" si="0"/>
        <v>26.688000000000002</v>
      </c>
    </row>
    <row r="33" spans="1:14" x14ac:dyDescent="0.25">
      <c r="A33" s="37">
        <v>26</v>
      </c>
      <c r="B33" s="92" t="s">
        <v>121</v>
      </c>
      <c r="C33" s="208">
        <v>11</v>
      </c>
      <c r="D33" s="88">
        <v>5</v>
      </c>
      <c r="E33" s="93" t="s">
        <v>117</v>
      </c>
      <c r="F33" s="28">
        <v>0.8</v>
      </c>
      <c r="G33" s="28">
        <v>0.5</v>
      </c>
      <c r="H33" s="48">
        <v>1</v>
      </c>
      <c r="I33" s="48">
        <v>0.1</v>
      </c>
      <c r="J33" s="48"/>
      <c r="K33" s="48"/>
      <c r="L33" s="28"/>
      <c r="M33" s="28">
        <v>7.6</v>
      </c>
      <c r="N33" s="173">
        <f t="shared" si="0"/>
        <v>31.691999999999997</v>
      </c>
    </row>
    <row r="34" spans="1:14" ht="25.5" x14ac:dyDescent="0.25">
      <c r="A34" s="37">
        <v>27</v>
      </c>
      <c r="B34" s="92" t="s">
        <v>122</v>
      </c>
      <c r="C34" s="208">
        <v>11</v>
      </c>
      <c r="D34" s="88">
        <v>1</v>
      </c>
      <c r="E34" s="93" t="s">
        <v>51</v>
      </c>
      <c r="F34" s="295" t="s">
        <v>167</v>
      </c>
      <c r="G34" s="296"/>
      <c r="H34" s="296"/>
      <c r="I34" s="296"/>
      <c r="J34" s="296"/>
      <c r="K34" s="296"/>
      <c r="L34" s="297"/>
      <c r="N34" s="173"/>
    </row>
    <row r="35" spans="1:14" ht="25.5" x14ac:dyDescent="0.25">
      <c r="A35" s="37">
        <v>28</v>
      </c>
      <c r="B35" s="97" t="s">
        <v>123</v>
      </c>
      <c r="C35" s="208">
        <v>11</v>
      </c>
      <c r="D35" s="88">
        <v>3</v>
      </c>
      <c r="E35" s="93" t="s">
        <v>105</v>
      </c>
      <c r="F35" s="28">
        <v>0.5</v>
      </c>
      <c r="G35" s="28">
        <v>0.2</v>
      </c>
      <c r="H35" s="48"/>
      <c r="I35" s="48">
        <v>0.2</v>
      </c>
      <c r="J35" s="48">
        <v>0.3</v>
      </c>
      <c r="K35" s="48">
        <v>0.1</v>
      </c>
      <c r="L35" s="28"/>
      <c r="M35" s="28">
        <v>8.6999999999999993</v>
      </c>
      <c r="N35" s="173">
        <f t="shared" si="0"/>
        <v>36.278999999999996</v>
      </c>
    </row>
    <row r="36" spans="1:14" ht="25.5" x14ac:dyDescent="0.25">
      <c r="A36" s="37">
        <v>29</v>
      </c>
      <c r="B36" s="92" t="s">
        <v>124</v>
      </c>
      <c r="C36" s="208">
        <v>11</v>
      </c>
      <c r="D36" s="88">
        <v>5</v>
      </c>
      <c r="E36" s="93" t="s">
        <v>117</v>
      </c>
      <c r="F36" s="247" t="s">
        <v>167</v>
      </c>
      <c r="G36" s="298"/>
      <c r="H36" s="298"/>
      <c r="I36" s="298"/>
      <c r="J36" s="298"/>
      <c r="K36" s="298"/>
      <c r="L36" s="299"/>
      <c r="M36" s="28"/>
      <c r="N36" s="173"/>
    </row>
    <row r="37" spans="1:14" ht="25.5" x14ac:dyDescent="0.25">
      <c r="A37" s="37">
        <v>30</v>
      </c>
      <c r="B37" s="92" t="s">
        <v>125</v>
      </c>
      <c r="C37" s="208">
        <v>11</v>
      </c>
      <c r="D37" s="88">
        <v>2</v>
      </c>
      <c r="E37" s="93" t="s">
        <v>128</v>
      </c>
      <c r="F37" s="144">
        <v>0.5</v>
      </c>
      <c r="G37" s="28">
        <v>0.3</v>
      </c>
      <c r="H37" s="28">
        <v>0.2</v>
      </c>
      <c r="I37" s="28">
        <v>0.5</v>
      </c>
      <c r="J37" s="28">
        <v>0.3</v>
      </c>
      <c r="K37" s="28">
        <v>0.8</v>
      </c>
      <c r="L37" s="28">
        <v>2.6</v>
      </c>
      <c r="M37" s="28">
        <v>7.4</v>
      </c>
      <c r="N37" s="173">
        <f t="shared" si="0"/>
        <v>30.858000000000001</v>
      </c>
    </row>
    <row r="38" spans="1:14" ht="25.5" x14ac:dyDescent="0.25">
      <c r="A38" s="37">
        <v>31</v>
      </c>
      <c r="B38" s="92" t="s">
        <v>126</v>
      </c>
      <c r="C38" s="208">
        <v>11</v>
      </c>
      <c r="D38" s="88">
        <v>4</v>
      </c>
      <c r="E38" s="93" t="s">
        <v>129</v>
      </c>
      <c r="F38" s="28">
        <v>1</v>
      </c>
      <c r="G38" s="28">
        <v>3</v>
      </c>
      <c r="H38" s="48">
        <v>0.5</v>
      </c>
      <c r="I38" s="48">
        <v>0.4</v>
      </c>
      <c r="J38" s="48">
        <v>0.4</v>
      </c>
      <c r="K38" s="48">
        <v>1</v>
      </c>
      <c r="L38" s="28">
        <v>0.3</v>
      </c>
      <c r="M38" s="28">
        <v>3.4</v>
      </c>
      <c r="N38" s="173">
        <f t="shared" si="0"/>
        <v>14.177999999999999</v>
      </c>
    </row>
    <row r="39" spans="1:14" ht="25.5" x14ac:dyDescent="0.25">
      <c r="A39" s="37">
        <v>32</v>
      </c>
      <c r="B39" s="92" t="s">
        <v>162</v>
      </c>
      <c r="C39" s="208">
        <v>11</v>
      </c>
      <c r="D39" s="88">
        <v>4</v>
      </c>
      <c r="E39" s="93" t="s">
        <v>129</v>
      </c>
      <c r="F39" s="28">
        <v>1</v>
      </c>
      <c r="G39" s="28">
        <v>1.5</v>
      </c>
      <c r="H39" s="48">
        <v>1</v>
      </c>
      <c r="I39" s="48">
        <v>0.6</v>
      </c>
      <c r="J39" s="48"/>
      <c r="K39" s="48"/>
      <c r="L39" s="28"/>
      <c r="M39" s="28">
        <v>5.9</v>
      </c>
      <c r="N39" s="173">
        <f t="shared" si="0"/>
        <v>24.603000000000002</v>
      </c>
    </row>
    <row r="40" spans="1:14" ht="25.5" x14ac:dyDescent="0.25">
      <c r="A40" s="37">
        <v>33</v>
      </c>
      <c r="B40" s="92" t="s">
        <v>175</v>
      </c>
      <c r="C40" s="208">
        <v>11</v>
      </c>
      <c r="D40" s="88">
        <v>4</v>
      </c>
      <c r="E40" s="93" t="s">
        <v>129</v>
      </c>
      <c r="F40" s="28">
        <v>1</v>
      </c>
      <c r="G40" s="28">
        <v>0.5</v>
      </c>
      <c r="H40" s="48">
        <v>0.5</v>
      </c>
      <c r="I40" s="48"/>
      <c r="J40" s="48">
        <v>0.5</v>
      </c>
      <c r="K40" s="48">
        <v>0.3</v>
      </c>
      <c r="L40" s="28">
        <v>0.3</v>
      </c>
      <c r="M40" s="28">
        <v>6.9</v>
      </c>
      <c r="N40" s="173">
        <f t="shared" si="0"/>
        <v>28.773</v>
      </c>
    </row>
    <row r="41" spans="1:14" ht="25.5" x14ac:dyDescent="0.25">
      <c r="A41" s="37">
        <v>34</v>
      </c>
      <c r="B41" s="92" t="s">
        <v>127</v>
      </c>
      <c r="C41" s="208">
        <v>11</v>
      </c>
      <c r="D41" s="88">
        <v>7</v>
      </c>
      <c r="E41" s="93" t="s">
        <v>78</v>
      </c>
      <c r="F41" s="28">
        <v>0.5</v>
      </c>
      <c r="G41" s="28"/>
      <c r="H41" s="48">
        <v>0.5</v>
      </c>
      <c r="I41" s="48"/>
      <c r="J41" s="48">
        <v>0.5</v>
      </c>
      <c r="K41" s="48">
        <v>0.5</v>
      </c>
      <c r="L41" s="28"/>
      <c r="M41" s="165">
        <v>8</v>
      </c>
      <c r="N41" s="173">
        <f t="shared" si="0"/>
        <v>33.36</v>
      </c>
    </row>
    <row r="42" spans="1:14" ht="15.75" x14ac:dyDescent="0.25">
      <c r="A42" s="259" t="s">
        <v>174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</row>
    <row r="43" spans="1:14" ht="15.75" x14ac:dyDescent="0.25">
      <c r="B43" s="150"/>
      <c r="H43" s="32" t="s">
        <v>173</v>
      </c>
      <c r="I43" s="32"/>
      <c r="J43" s="32"/>
    </row>
    <row r="44" spans="1:14" x14ac:dyDescent="0.25">
      <c r="B44" s="150"/>
    </row>
    <row r="45" spans="1:14" x14ac:dyDescent="0.25">
      <c r="B45" s="150"/>
    </row>
    <row r="46" spans="1:14" x14ac:dyDescent="0.25">
      <c r="B46" s="150"/>
    </row>
    <row r="47" spans="1:14" ht="15.75" customHeight="1" x14ac:dyDescent="0.25">
      <c r="B47" s="285"/>
    </row>
    <row r="48" spans="1:14" x14ac:dyDescent="0.25">
      <c r="B48" s="285"/>
    </row>
    <row r="49" spans="2:2" ht="15.75" customHeight="1" x14ac:dyDescent="0.25">
      <c r="B49" s="150"/>
    </row>
    <row r="50" spans="2:2" x14ac:dyDescent="0.25">
      <c r="B50" s="150"/>
    </row>
    <row r="51" spans="2:2" ht="15.75" customHeight="1" x14ac:dyDescent="0.25">
      <c r="B51" s="285"/>
    </row>
    <row r="52" spans="2:2" x14ac:dyDescent="0.25">
      <c r="B52" s="285"/>
    </row>
    <row r="53" spans="2:2" ht="15.75" customHeight="1" x14ac:dyDescent="0.25">
      <c r="B53" s="285"/>
    </row>
    <row r="54" spans="2:2" x14ac:dyDescent="0.25">
      <c r="B54" s="285"/>
    </row>
    <row r="55" spans="2:2" x14ac:dyDescent="0.25">
      <c r="B55" s="150"/>
    </row>
  </sheetData>
  <mergeCells count="27">
    <mergeCell ref="B51:B52"/>
    <mergeCell ref="B53:B54"/>
    <mergeCell ref="B47:B48"/>
    <mergeCell ref="N5:N7"/>
    <mergeCell ref="A42:L42"/>
    <mergeCell ref="F10:L10"/>
    <mergeCell ref="F13:L13"/>
    <mergeCell ref="F14:L14"/>
    <mergeCell ref="F15:L15"/>
    <mergeCell ref="F16:L16"/>
    <mergeCell ref="F22:L22"/>
    <mergeCell ref="F28:L28"/>
    <mergeCell ref="F29:L29"/>
    <mergeCell ref="F30:L30"/>
    <mergeCell ref="F34:L34"/>
    <mergeCell ref="F36:L36"/>
    <mergeCell ref="F24:L24"/>
    <mergeCell ref="F19:L19"/>
    <mergeCell ref="A1:G1"/>
    <mergeCell ref="A4:M4"/>
    <mergeCell ref="A5:A7"/>
    <mergeCell ref="B5:B7"/>
    <mergeCell ref="C5:C7"/>
    <mergeCell ref="D5:D7"/>
    <mergeCell ref="E5:E7"/>
    <mergeCell ref="F5:L6"/>
    <mergeCell ref="M5:M7"/>
  </mergeCells>
  <dataValidations count="1">
    <dataValidation allowBlank="1" showErrorMessage="1" sqref="D24 D29:D30">
      <formula1>0</formula1>
      <formula2>0</formula2>
    </dataValidation>
  </dataValidations>
  <pageMargins left="0.11811023622047245" right="0.11811023622047245" top="0" bottom="0.15748031496062992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5" zoomScale="118" zoomScaleNormal="118" workbookViewId="0">
      <selection activeCell="A13" sqref="A13:XFD13"/>
    </sheetView>
  </sheetViews>
  <sheetFormatPr defaultRowHeight="15" x14ac:dyDescent="0.25"/>
  <cols>
    <col min="1" max="1" width="4.7109375" customWidth="1"/>
    <col min="2" max="2" width="28.5703125" customWidth="1"/>
    <col min="3" max="3" width="6" customWidth="1"/>
    <col min="4" max="4" width="10.28515625" customWidth="1"/>
    <col min="5" max="5" width="29" customWidth="1"/>
    <col min="6" max="6" width="13.42578125" customWidth="1"/>
    <col min="8" max="8" width="8" customWidth="1"/>
  </cols>
  <sheetData>
    <row r="1" spans="1:8" ht="15.75" x14ac:dyDescent="0.25">
      <c r="A1" s="301" t="s">
        <v>23</v>
      </c>
      <c r="B1" s="302"/>
      <c r="C1" s="302"/>
      <c r="D1" s="302"/>
      <c r="E1" s="302"/>
      <c r="F1" s="302"/>
      <c r="G1" s="302"/>
    </row>
    <row r="2" spans="1:8" ht="15.75" x14ac:dyDescent="0.25">
      <c r="A2" s="76" t="s">
        <v>181</v>
      </c>
      <c r="B2" s="76"/>
      <c r="C2" s="76"/>
      <c r="D2" s="77"/>
      <c r="E2" s="77"/>
      <c r="F2" s="77"/>
      <c r="G2" s="77"/>
    </row>
    <row r="3" spans="1:8" ht="15.75" x14ac:dyDescent="0.25">
      <c r="A3" s="261" t="s">
        <v>62</v>
      </c>
      <c r="B3" s="261"/>
      <c r="C3" s="261"/>
      <c r="D3" s="261"/>
      <c r="E3" s="261"/>
      <c r="F3" s="261"/>
      <c r="G3" s="261"/>
    </row>
    <row r="4" spans="1:8" ht="15.75" x14ac:dyDescent="0.25">
      <c r="A4" s="303" t="s">
        <v>42</v>
      </c>
      <c r="B4" s="304"/>
      <c r="C4" s="304"/>
      <c r="D4" s="304"/>
      <c r="E4" s="304"/>
      <c r="F4" s="142"/>
      <c r="G4" s="142"/>
    </row>
    <row r="5" spans="1:8" ht="15.75" x14ac:dyDescent="0.25">
      <c r="A5" s="255" t="s">
        <v>32</v>
      </c>
      <c r="B5" s="255" t="s">
        <v>4</v>
      </c>
      <c r="C5" s="78" t="s">
        <v>5</v>
      </c>
      <c r="D5" s="4" t="s">
        <v>6</v>
      </c>
      <c r="E5" s="255" t="s">
        <v>7</v>
      </c>
      <c r="F5" s="305" t="s">
        <v>43</v>
      </c>
      <c r="G5" s="212" t="s">
        <v>44</v>
      </c>
      <c r="H5" s="215" t="s">
        <v>8</v>
      </c>
    </row>
    <row r="6" spans="1:8" ht="15.75" x14ac:dyDescent="0.25">
      <c r="A6" s="256"/>
      <c r="B6" s="256"/>
      <c r="C6" s="56"/>
      <c r="D6" s="6"/>
      <c r="E6" s="256"/>
      <c r="F6" s="306"/>
      <c r="G6" s="214"/>
      <c r="H6" s="217"/>
    </row>
    <row r="7" spans="1:8" ht="25.5" x14ac:dyDescent="0.25">
      <c r="A7" s="8">
        <v>1</v>
      </c>
      <c r="B7" s="92" t="s">
        <v>64</v>
      </c>
      <c r="C7" s="87">
        <v>7</v>
      </c>
      <c r="D7" s="88" t="s">
        <v>58</v>
      </c>
      <c r="E7" s="93" t="s">
        <v>76</v>
      </c>
      <c r="F7" s="79" t="s">
        <v>232</v>
      </c>
      <c r="G7" s="13">
        <v>25</v>
      </c>
      <c r="H7" s="16">
        <f>0.51*G7</f>
        <v>12.75</v>
      </c>
    </row>
    <row r="8" spans="1:8" ht="17.100000000000001" customHeight="1" x14ac:dyDescent="0.25">
      <c r="A8" s="8">
        <v>2</v>
      </c>
      <c r="B8" s="93" t="s">
        <v>66</v>
      </c>
      <c r="C8" s="88">
        <v>7</v>
      </c>
      <c r="D8" s="88" t="s">
        <v>223</v>
      </c>
      <c r="E8" s="94" t="s">
        <v>77</v>
      </c>
      <c r="F8" s="307" t="s">
        <v>160</v>
      </c>
      <c r="G8" s="308"/>
      <c r="H8" s="16"/>
    </row>
    <row r="9" spans="1:8" ht="17.100000000000001" customHeight="1" x14ac:dyDescent="0.25">
      <c r="A9" s="8">
        <v>3</v>
      </c>
      <c r="B9" s="93" t="s">
        <v>67</v>
      </c>
      <c r="C9" s="87">
        <v>7</v>
      </c>
      <c r="D9" s="88" t="s">
        <v>223</v>
      </c>
      <c r="E9" s="93" t="s">
        <v>77</v>
      </c>
      <c r="F9" s="307" t="s">
        <v>160</v>
      </c>
      <c r="G9" s="308"/>
      <c r="H9" s="16"/>
    </row>
    <row r="10" spans="1:8" ht="17.100000000000001" customHeight="1" x14ac:dyDescent="0.25">
      <c r="A10" s="8">
        <v>4</v>
      </c>
      <c r="B10" s="93" t="s">
        <v>68</v>
      </c>
      <c r="C10" s="88">
        <v>7</v>
      </c>
      <c r="D10" s="88" t="s">
        <v>223</v>
      </c>
      <c r="E10" s="93" t="s">
        <v>77</v>
      </c>
      <c r="F10" s="307" t="s">
        <v>160</v>
      </c>
      <c r="G10" s="308"/>
      <c r="H10" s="16"/>
    </row>
    <row r="11" spans="1:8" ht="17.100000000000001" customHeight="1" x14ac:dyDescent="0.25">
      <c r="A11" s="8">
        <v>5</v>
      </c>
      <c r="B11" s="93" t="s">
        <v>69</v>
      </c>
      <c r="C11" s="87">
        <v>7</v>
      </c>
      <c r="D11" s="88" t="s">
        <v>223</v>
      </c>
      <c r="E11" s="93" t="s">
        <v>77</v>
      </c>
      <c r="F11" s="307" t="s">
        <v>160</v>
      </c>
      <c r="G11" s="308"/>
      <c r="H11" s="16"/>
    </row>
    <row r="12" spans="1:8" ht="25.5" x14ac:dyDescent="0.25">
      <c r="A12" s="8">
        <v>6</v>
      </c>
      <c r="B12" s="94" t="s">
        <v>72</v>
      </c>
      <c r="C12" s="88">
        <v>7</v>
      </c>
      <c r="D12" s="88" t="s">
        <v>52</v>
      </c>
      <c r="E12" s="93" t="s">
        <v>78</v>
      </c>
      <c r="F12" s="79" t="s">
        <v>233</v>
      </c>
      <c r="G12" s="13">
        <v>33</v>
      </c>
      <c r="H12" s="16">
        <f t="shared" ref="H12:H20" si="0">0.51*G12</f>
        <v>16.830000000000002</v>
      </c>
    </row>
    <row r="13" spans="1:8" ht="17.100000000000001" customHeight="1" x14ac:dyDescent="0.25">
      <c r="A13" s="8">
        <v>7</v>
      </c>
      <c r="B13" s="94" t="s">
        <v>73</v>
      </c>
      <c r="C13" s="87">
        <v>7</v>
      </c>
      <c r="D13" s="88" t="s">
        <v>53</v>
      </c>
      <c r="E13" s="93" t="s">
        <v>79</v>
      </c>
      <c r="F13" s="79" t="s">
        <v>234</v>
      </c>
      <c r="G13" s="13">
        <v>29</v>
      </c>
      <c r="H13" s="16">
        <f t="shared" si="0"/>
        <v>14.790000000000001</v>
      </c>
    </row>
    <row r="14" spans="1:8" ht="17.100000000000001" customHeight="1" x14ac:dyDescent="0.25">
      <c r="A14" s="8">
        <v>8</v>
      </c>
      <c r="B14" s="95" t="s">
        <v>75</v>
      </c>
      <c r="C14" s="88">
        <v>7</v>
      </c>
      <c r="D14" s="88" t="s">
        <v>53</v>
      </c>
      <c r="E14" s="93" t="s">
        <v>79</v>
      </c>
      <c r="F14" s="79" t="s">
        <v>235</v>
      </c>
      <c r="G14" s="13">
        <v>24</v>
      </c>
      <c r="H14" s="16">
        <f t="shared" si="0"/>
        <v>12.24</v>
      </c>
    </row>
    <row r="15" spans="1:8" ht="17.100000000000001" customHeight="1" x14ac:dyDescent="0.25">
      <c r="A15" s="8">
        <v>9</v>
      </c>
      <c r="B15" s="94" t="s">
        <v>80</v>
      </c>
      <c r="C15" s="88">
        <v>8</v>
      </c>
      <c r="D15" s="88" t="s">
        <v>55</v>
      </c>
      <c r="E15" s="93" t="s">
        <v>86</v>
      </c>
      <c r="F15" s="307" t="s">
        <v>160</v>
      </c>
      <c r="G15" s="308"/>
      <c r="H15" s="16"/>
    </row>
    <row r="16" spans="1:8" ht="17.100000000000001" customHeight="1" x14ac:dyDescent="0.25">
      <c r="A16" s="28">
        <v>10</v>
      </c>
      <c r="B16" s="94" t="s">
        <v>81</v>
      </c>
      <c r="C16" s="88">
        <v>8</v>
      </c>
      <c r="D16" s="88" t="s">
        <v>55</v>
      </c>
      <c r="E16" s="93" t="s">
        <v>86</v>
      </c>
      <c r="F16" s="79" t="s">
        <v>236</v>
      </c>
      <c r="G16" s="13">
        <v>39</v>
      </c>
      <c r="H16" s="16">
        <f t="shared" si="0"/>
        <v>19.89</v>
      </c>
    </row>
    <row r="17" spans="1:10" ht="17.100000000000001" customHeight="1" x14ac:dyDescent="0.25">
      <c r="A17" s="28">
        <v>11</v>
      </c>
      <c r="B17" s="94" t="s">
        <v>82</v>
      </c>
      <c r="C17" s="88">
        <v>8</v>
      </c>
      <c r="D17" s="88" t="s">
        <v>58</v>
      </c>
      <c r="E17" s="93" t="s">
        <v>76</v>
      </c>
      <c r="F17" s="79" t="s">
        <v>237</v>
      </c>
      <c r="G17" s="13">
        <v>25</v>
      </c>
      <c r="H17" s="16">
        <f t="shared" si="0"/>
        <v>12.75</v>
      </c>
    </row>
    <row r="18" spans="1:10" ht="17.100000000000001" customHeight="1" x14ac:dyDescent="0.25">
      <c r="A18" s="28">
        <v>12</v>
      </c>
      <c r="B18" s="94" t="s">
        <v>83</v>
      </c>
      <c r="C18" s="88">
        <v>8</v>
      </c>
      <c r="D18" s="88" t="s">
        <v>53</v>
      </c>
      <c r="E18" s="93" t="s">
        <v>49</v>
      </c>
      <c r="F18" s="79" t="s">
        <v>238</v>
      </c>
      <c r="G18" s="13">
        <v>30</v>
      </c>
      <c r="H18" s="16">
        <f t="shared" si="0"/>
        <v>15.3</v>
      </c>
    </row>
    <row r="19" spans="1:10" ht="17.100000000000001" customHeight="1" x14ac:dyDescent="0.25">
      <c r="A19" s="28">
        <v>13</v>
      </c>
      <c r="B19" s="14" t="s">
        <v>84</v>
      </c>
      <c r="C19" s="88">
        <v>8</v>
      </c>
      <c r="D19" s="88" t="s">
        <v>223</v>
      </c>
      <c r="E19" s="93" t="s">
        <v>87</v>
      </c>
      <c r="F19" s="79" t="s">
        <v>239</v>
      </c>
      <c r="G19" s="13">
        <v>22</v>
      </c>
      <c r="H19" s="16">
        <f t="shared" si="0"/>
        <v>11.22</v>
      </c>
    </row>
    <row r="20" spans="1:10" ht="25.5" x14ac:dyDescent="0.25">
      <c r="A20" s="28">
        <v>14</v>
      </c>
      <c r="B20" s="10" t="s">
        <v>85</v>
      </c>
      <c r="C20" s="88">
        <v>8</v>
      </c>
      <c r="D20" s="88" t="s">
        <v>57</v>
      </c>
      <c r="E20" s="93" t="s">
        <v>88</v>
      </c>
      <c r="F20" s="79" t="s">
        <v>240</v>
      </c>
      <c r="G20" s="13">
        <v>22</v>
      </c>
      <c r="H20" s="16">
        <f t="shared" si="0"/>
        <v>11.22</v>
      </c>
    </row>
    <row r="21" spans="1:10" ht="15.75" x14ac:dyDescent="0.25">
      <c r="A21" s="81" t="s">
        <v>241</v>
      </c>
      <c r="B21" s="82"/>
      <c r="C21" s="141"/>
      <c r="D21" s="86"/>
      <c r="E21" s="86"/>
      <c r="F21" s="77"/>
      <c r="G21" s="77"/>
      <c r="H21" s="77"/>
      <c r="I21" s="77"/>
      <c r="J21" s="77"/>
    </row>
    <row r="22" spans="1:10" ht="15.75" x14ac:dyDescent="0.25">
      <c r="A22" s="81" t="s">
        <v>15</v>
      </c>
      <c r="B22" s="85"/>
      <c r="C22" s="86"/>
      <c r="D22" s="86"/>
      <c r="E22" s="86"/>
      <c r="F22" s="300"/>
      <c r="G22" s="300"/>
    </row>
  </sheetData>
  <mergeCells count="15">
    <mergeCell ref="H5:H6"/>
    <mergeCell ref="F22:G22"/>
    <mergeCell ref="A1:G1"/>
    <mergeCell ref="A3:G3"/>
    <mergeCell ref="A4:E4"/>
    <mergeCell ref="A5:A6"/>
    <mergeCell ref="B5:B6"/>
    <mergeCell ref="E5:E6"/>
    <mergeCell ref="F5:F6"/>
    <mergeCell ref="G5:G6"/>
    <mergeCell ref="F8:G8"/>
    <mergeCell ref="F9:G9"/>
    <mergeCell ref="F10:G10"/>
    <mergeCell ref="F11:G11"/>
    <mergeCell ref="F15:G15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5" zoomScale="112" zoomScaleNormal="112" workbookViewId="0">
      <selection activeCell="B11" sqref="B11"/>
    </sheetView>
  </sheetViews>
  <sheetFormatPr defaultRowHeight="15" x14ac:dyDescent="0.25"/>
  <cols>
    <col min="1" max="1" width="5.140625" customWidth="1"/>
    <col min="2" max="2" width="25.5703125" customWidth="1"/>
    <col min="4" max="4" width="10.7109375" customWidth="1"/>
    <col min="5" max="5" width="23.7109375" customWidth="1"/>
    <col min="6" max="6" width="12.85546875" customWidth="1"/>
  </cols>
  <sheetData>
    <row r="1" spans="1:8" x14ac:dyDescent="0.25">
      <c r="A1" s="309" t="s">
        <v>23</v>
      </c>
      <c r="B1" s="310"/>
      <c r="C1" s="310"/>
      <c r="D1" s="310"/>
      <c r="E1" s="310"/>
      <c r="F1" s="310"/>
      <c r="G1" s="310"/>
    </row>
    <row r="2" spans="1:8" ht="15.75" x14ac:dyDescent="0.25">
      <c r="A2" s="76" t="s">
        <v>181</v>
      </c>
      <c r="B2" s="76"/>
      <c r="C2" s="76"/>
      <c r="D2" s="77"/>
      <c r="E2" s="77"/>
      <c r="F2" s="77"/>
      <c r="G2" s="77"/>
    </row>
    <row r="3" spans="1:8" ht="15.75" x14ac:dyDescent="0.25">
      <c r="A3" s="261" t="s">
        <v>46</v>
      </c>
      <c r="B3" s="261"/>
      <c r="C3" s="261"/>
      <c r="D3" s="261"/>
      <c r="E3" s="261"/>
      <c r="F3" s="261"/>
      <c r="G3" s="261"/>
    </row>
    <row r="4" spans="1:8" ht="15.75" x14ac:dyDescent="0.25">
      <c r="A4" s="311" t="s">
        <v>42</v>
      </c>
      <c r="B4" s="304"/>
      <c r="C4" s="304"/>
      <c r="D4" s="304"/>
      <c r="E4" s="304"/>
      <c r="F4" s="40"/>
      <c r="G4" s="40"/>
    </row>
    <row r="5" spans="1:8" ht="15.75" x14ac:dyDescent="0.25">
      <c r="A5" s="255" t="s">
        <v>32</v>
      </c>
      <c r="B5" s="255" t="s">
        <v>4</v>
      </c>
      <c r="C5" s="78" t="s">
        <v>5</v>
      </c>
      <c r="D5" s="4" t="s">
        <v>6</v>
      </c>
      <c r="E5" s="255" t="s">
        <v>7</v>
      </c>
      <c r="F5" s="305" t="s">
        <v>43</v>
      </c>
      <c r="G5" s="212" t="s">
        <v>44</v>
      </c>
      <c r="H5" s="215" t="s">
        <v>8</v>
      </c>
    </row>
    <row r="6" spans="1:8" ht="15.75" x14ac:dyDescent="0.25">
      <c r="A6" s="256"/>
      <c r="B6" s="256"/>
      <c r="C6" s="56"/>
      <c r="D6" s="6"/>
      <c r="E6" s="256"/>
      <c r="F6" s="306"/>
      <c r="G6" s="214"/>
      <c r="H6" s="217"/>
    </row>
    <row r="7" spans="1:8" ht="25.5" x14ac:dyDescent="0.25">
      <c r="A7" s="29">
        <v>1</v>
      </c>
      <c r="B7" s="145" t="s">
        <v>65</v>
      </c>
      <c r="C7" s="92">
        <v>7</v>
      </c>
      <c r="D7" s="87" t="s">
        <v>58</v>
      </c>
      <c r="E7" s="93" t="s">
        <v>76</v>
      </c>
      <c r="F7" s="79" t="s">
        <v>225</v>
      </c>
      <c r="G7" s="13">
        <v>20</v>
      </c>
      <c r="H7" s="22">
        <f>0.51*G7</f>
        <v>10.199999999999999</v>
      </c>
    </row>
    <row r="8" spans="1:8" ht="25.5" x14ac:dyDescent="0.25">
      <c r="A8" s="29">
        <v>2</v>
      </c>
      <c r="B8" s="145" t="s">
        <v>70</v>
      </c>
      <c r="C8" s="93">
        <v>7</v>
      </c>
      <c r="D8" s="87" t="s">
        <v>223</v>
      </c>
      <c r="E8" s="93" t="s">
        <v>77</v>
      </c>
      <c r="F8" s="307" t="s">
        <v>261</v>
      </c>
      <c r="G8" s="308"/>
      <c r="H8" s="22"/>
    </row>
    <row r="9" spans="1:8" ht="25.5" x14ac:dyDescent="0.25">
      <c r="A9" s="29">
        <v>3</v>
      </c>
      <c r="B9" s="146" t="s">
        <v>71</v>
      </c>
      <c r="C9" s="92">
        <v>7</v>
      </c>
      <c r="D9" s="87" t="s">
        <v>223</v>
      </c>
      <c r="E9" s="93" t="s">
        <v>77</v>
      </c>
      <c r="F9" s="307" t="s">
        <v>261</v>
      </c>
      <c r="G9" s="308"/>
      <c r="H9" s="22"/>
    </row>
    <row r="10" spans="1:8" ht="25.5" x14ac:dyDescent="0.25">
      <c r="A10" s="29">
        <v>4</v>
      </c>
      <c r="B10" s="146" t="s">
        <v>74</v>
      </c>
      <c r="C10" s="93">
        <v>7</v>
      </c>
      <c r="D10" s="87" t="s">
        <v>58</v>
      </c>
      <c r="E10" s="93" t="s">
        <v>76</v>
      </c>
      <c r="F10" s="79" t="s">
        <v>226</v>
      </c>
      <c r="G10" s="13">
        <v>26</v>
      </c>
      <c r="H10" s="22">
        <f t="shared" ref="H10:H17" si="0">0.51*G10</f>
        <v>13.26</v>
      </c>
    </row>
    <row r="11" spans="1:8" ht="25.5" x14ac:dyDescent="0.25">
      <c r="A11" s="29">
        <v>5</v>
      </c>
      <c r="B11" s="146" t="s">
        <v>89</v>
      </c>
      <c r="C11" s="92">
        <v>8</v>
      </c>
      <c r="D11" s="87" t="s">
        <v>58</v>
      </c>
      <c r="E11" s="93" t="s">
        <v>76</v>
      </c>
      <c r="F11" s="79" t="s">
        <v>227</v>
      </c>
      <c r="G11" s="13">
        <v>29</v>
      </c>
      <c r="H11" s="22">
        <f t="shared" si="0"/>
        <v>14.790000000000001</v>
      </c>
    </row>
    <row r="12" spans="1:8" ht="25.5" x14ac:dyDescent="0.25">
      <c r="A12" s="29">
        <v>6</v>
      </c>
      <c r="B12" s="146" t="s">
        <v>90</v>
      </c>
      <c r="C12" s="93">
        <v>8</v>
      </c>
      <c r="D12" s="87" t="s">
        <v>57</v>
      </c>
      <c r="E12" s="93" t="s">
        <v>88</v>
      </c>
      <c r="F12" s="307" t="s">
        <v>261</v>
      </c>
      <c r="G12" s="308"/>
      <c r="H12" s="22"/>
    </row>
    <row r="13" spans="1:8" ht="25.5" x14ac:dyDescent="0.25">
      <c r="A13" s="29">
        <v>7</v>
      </c>
      <c r="B13" s="145" t="s">
        <v>91</v>
      </c>
      <c r="C13" s="92">
        <v>8</v>
      </c>
      <c r="D13" s="88" t="s">
        <v>55</v>
      </c>
      <c r="E13" s="93" t="s">
        <v>86</v>
      </c>
      <c r="F13" s="307" t="s">
        <v>261</v>
      </c>
      <c r="G13" s="308"/>
      <c r="H13" s="22"/>
    </row>
    <row r="14" spans="1:8" ht="25.5" x14ac:dyDescent="0.25">
      <c r="A14" s="29">
        <v>8</v>
      </c>
      <c r="B14" s="147" t="s">
        <v>92</v>
      </c>
      <c r="C14" s="94">
        <v>8</v>
      </c>
      <c r="D14" s="87" t="s">
        <v>53</v>
      </c>
      <c r="E14" s="93" t="s">
        <v>49</v>
      </c>
      <c r="F14" s="79" t="s">
        <v>228</v>
      </c>
      <c r="G14" s="13">
        <v>35</v>
      </c>
      <c r="H14" s="22">
        <f t="shared" si="0"/>
        <v>17.850000000000001</v>
      </c>
    </row>
    <row r="15" spans="1:8" ht="25.5" x14ac:dyDescent="0.25">
      <c r="A15" s="29">
        <v>9</v>
      </c>
      <c r="B15" s="148" t="s">
        <v>93</v>
      </c>
      <c r="C15" s="92">
        <v>8</v>
      </c>
      <c r="D15" s="87" t="s">
        <v>56</v>
      </c>
      <c r="E15" s="93" t="s">
        <v>95</v>
      </c>
      <c r="F15" s="79" t="s">
        <v>229</v>
      </c>
      <c r="G15" s="13">
        <v>27</v>
      </c>
      <c r="H15" s="22">
        <f t="shared" si="0"/>
        <v>13.77</v>
      </c>
    </row>
    <row r="16" spans="1:8" ht="25.5" x14ac:dyDescent="0.25">
      <c r="A16" s="29">
        <v>10</v>
      </c>
      <c r="B16" s="157" t="s">
        <v>159</v>
      </c>
      <c r="C16" s="92">
        <v>8</v>
      </c>
      <c r="D16" s="88" t="s">
        <v>55</v>
      </c>
      <c r="E16" s="93" t="s">
        <v>86</v>
      </c>
      <c r="F16" s="79" t="s">
        <v>230</v>
      </c>
      <c r="G16" s="13">
        <v>39</v>
      </c>
      <c r="H16" s="22">
        <f t="shared" si="0"/>
        <v>19.89</v>
      </c>
    </row>
    <row r="17" spans="1:8" ht="25.5" x14ac:dyDescent="0.25">
      <c r="A17" s="29">
        <v>11</v>
      </c>
      <c r="B17" s="148" t="s">
        <v>94</v>
      </c>
      <c r="C17" s="94">
        <v>8</v>
      </c>
      <c r="D17" s="87" t="s">
        <v>57</v>
      </c>
      <c r="E17" s="93" t="s">
        <v>88</v>
      </c>
      <c r="F17" s="79" t="s">
        <v>231</v>
      </c>
      <c r="G17" s="13">
        <v>28</v>
      </c>
      <c r="H17" s="22">
        <f t="shared" si="0"/>
        <v>14.280000000000001</v>
      </c>
    </row>
    <row r="18" spans="1:8" ht="15.75" x14ac:dyDescent="0.25">
      <c r="A18" s="9"/>
      <c r="B18" s="91"/>
      <c r="C18" s="91"/>
      <c r="D18" s="91"/>
      <c r="E18" s="91"/>
      <c r="F18" s="79"/>
      <c r="G18" s="13"/>
      <c r="H18" s="16"/>
    </row>
    <row r="19" spans="1:8" ht="15.75" x14ac:dyDescent="0.25">
      <c r="A19" s="81" t="s">
        <v>224</v>
      </c>
      <c r="B19" s="82"/>
      <c r="C19" s="82"/>
      <c r="D19" s="82"/>
      <c r="E19" s="82"/>
      <c r="F19" s="83"/>
      <c r="G19" s="84"/>
    </row>
    <row r="20" spans="1:8" ht="15.75" x14ac:dyDescent="0.25">
      <c r="A20" s="81" t="s">
        <v>15</v>
      </c>
      <c r="C20" s="86"/>
      <c r="D20" s="86"/>
      <c r="E20" s="86"/>
      <c r="F20" s="300"/>
      <c r="G20" s="300"/>
    </row>
    <row r="21" spans="1:8" ht="15.75" x14ac:dyDescent="0.25">
      <c r="B21" s="85"/>
    </row>
  </sheetData>
  <mergeCells count="14">
    <mergeCell ref="H5:H6"/>
    <mergeCell ref="F20:G20"/>
    <mergeCell ref="A1:G1"/>
    <mergeCell ref="A3:G3"/>
    <mergeCell ref="A4:E4"/>
    <mergeCell ref="A5:A6"/>
    <mergeCell ref="B5:B6"/>
    <mergeCell ref="E5:E6"/>
    <mergeCell ref="F5:F6"/>
    <mergeCell ref="G5:G6"/>
    <mergeCell ref="F8:G8"/>
    <mergeCell ref="F9:G9"/>
    <mergeCell ref="F12:G12"/>
    <mergeCell ref="F13:G13"/>
  </mergeCells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5" zoomScaleNormal="100" workbookViewId="0">
      <selection activeCell="E24" sqref="E24"/>
    </sheetView>
  </sheetViews>
  <sheetFormatPr defaultRowHeight="15" x14ac:dyDescent="0.25"/>
  <cols>
    <col min="1" max="1" width="4.7109375" customWidth="1"/>
    <col min="2" max="2" width="28.7109375" customWidth="1"/>
    <col min="3" max="3" width="5.7109375" customWidth="1"/>
    <col min="5" max="5" width="22.5703125" customWidth="1"/>
    <col min="6" max="6" width="12.85546875" customWidth="1"/>
  </cols>
  <sheetData>
    <row r="1" spans="1:8" x14ac:dyDescent="0.25">
      <c r="A1" s="309" t="s">
        <v>23</v>
      </c>
      <c r="B1" s="310"/>
      <c r="C1" s="310"/>
      <c r="D1" s="310"/>
      <c r="E1" s="310"/>
      <c r="F1" s="310"/>
      <c r="G1" s="310"/>
    </row>
    <row r="2" spans="1:8" ht="15.75" x14ac:dyDescent="0.25">
      <c r="A2" s="76" t="s">
        <v>45</v>
      </c>
      <c r="B2" s="76"/>
      <c r="C2" s="76"/>
      <c r="D2" s="77"/>
      <c r="E2" s="77"/>
      <c r="F2" s="77"/>
      <c r="G2" s="77"/>
    </row>
    <row r="3" spans="1:8" ht="15.75" x14ac:dyDescent="0.25">
      <c r="A3" s="261" t="s">
        <v>47</v>
      </c>
      <c r="B3" s="261"/>
      <c r="C3" s="261"/>
      <c r="D3" s="261"/>
      <c r="E3" s="261"/>
      <c r="F3" s="261"/>
      <c r="G3" s="261"/>
    </row>
    <row r="4" spans="1:8" ht="15.75" x14ac:dyDescent="0.25">
      <c r="A4" s="311" t="s">
        <v>42</v>
      </c>
      <c r="B4" s="304"/>
      <c r="C4" s="304"/>
      <c r="D4" s="304"/>
      <c r="E4" s="304"/>
      <c r="F4" s="40"/>
      <c r="G4" s="40"/>
    </row>
    <row r="5" spans="1:8" ht="15.75" x14ac:dyDescent="0.25">
      <c r="A5" s="255" t="s">
        <v>32</v>
      </c>
      <c r="B5" s="255" t="s">
        <v>4</v>
      </c>
      <c r="C5" s="78" t="s">
        <v>5</v>
      </c>
      <c r="D5" s="4" t="s">
        <v>6</v>
      </c>
      <c r="E5" s="255" t="s">
        <v>7</v>
      </c>
      <c r="F5" s="305" t="s">
        <v>43</v>
      </c>
      <c r="G5" s="212" t="s">
        <v>44</v>
      </c>
      <c r="H5" s="215" t="s">
        <v>8</v>
      </c>
    </row>
    <row r="6" spans="1:8" ht="15.75" x14ac:dyDescent="0.25">
      <c r="A6" s="256"/>
      <c r="B6" s="256"/>
      <c r="C6" s="56"/>
      <c r="D6" s="6"/>
      <c r="E6" s="256"/>
      <c r="F6" s="306"/>
      <c r="G6" s="214"/>
      <c r="H6" s="217"/>
    </row>
    <row r="7" spans="1:8" ht="25.5" x14ac:dyDescent="0.25">
      <c r="A7" s="103">
        <v>1</v>
      </c>
      <c r="B7" s="100" t="s">
        <v>130</v>
      </c>
      <c r="C7" s="151">
        <v>9</v>
      </c>
      <c r="D7" s="152" t="s">
        <v>60</v>
      </c>
      <c r="E7" s="102" t="s">
        <v>105</v>
      </c>
      <c r="F7" s="79" t="s">
        <v>207</v>
      </c>
      <c r="G7" s="8">
        <v>17</v>
      </c>
      <c r="H7" s="22">
        <f>0.66*G7</f>
        <v>11.22</v>
      </c>
    </row>
    <row r="8" spans="1:8" ht="25.5" x14ac:dyDescent="0.25">
      <c r="A8" s="23">
        <v>2</v>
      </c>
      <c r="B8" s="93" t="s">
        <v>131</v>
      </c>
      <c r="C8" s="151">
        <v>9</v>
      </c>
      <c r="D8" s="152" t="s">
        <v>60</v>
      </c>
      <c r="E8" s="102" t="s">
        <v>105</v>
      </c>
      <c r="F8" s="79" t="s">
        <v>208</v>
      </c>
      <c r="G8" s="25">
        <v>23</v>
      </c>
      <c r="H8" s="22">
        <f t="shared" ref="H8:H29" si="0">0.66*G8</f>
        <v>15.180000000000001</v>
      </c>
    </row>
    <row r="9" spans="1:8" ht="25.5" x14ac:dyDescent="0.25">
      <c r="A9" s="103">
        <v>3</v>
      </c>
      <c r="B9" s="97" t="s">
        <v>132</v>
      </c>
      <c r="C9" s="151">
        <v>9</v>
      </c>
      <c r="D9" s="88" t="s">
        <v>176</v>
      </c>
      <c r="E9" s="93" t="s">
        <v>88</v>
      </c>
      <c r="F9" s="79" t="s">
        <v>209</v>
      </c>
      <c r="G9" s="8">
        <v>13</v>
      </c>
      <c r="H9" s="22">
        <f t="shared" si="0"/>
        <v>8.58</v>
      </c>
    </row>
    <row r="10" spans="1:8" ht="25.5" x14ac:dyDescent="0.25">
      <c r="A10" s="23">
        <v>4</v>
      </c>
      <c r="B10" s="98" t="s">
        <v>133</v>
      </c>
      <c r="C10" s="151">
        <v>9</v>
      </c>
      <c r="D10" s="88" t="s">
        <v>55</v>
      </c>
      <c r="E10" s="93" t="s">
        <v>106</v>
      </c>
      <c r="F10" s="79" t="s">
        <v>187</v>
      </c>
      <c r="G10" s="8">
        <v>13</v>
      </c>
      <c r="H10" s="22">
        <f t="shared" si="0"/>
        <v>8.58</v>
      </c>
    </row>
    <row r="11" spans="1:8" ht="25.5" x14ac:dyDescent="0.25">
      <c r="A11" s="103">
        <v>5</v>
      </c>
      <c r="B11" s="93" t="s">
        <v>134</v>
      </c>
      <c r="C11" s="151">
        <v>9</v>
      </c>
      <c r="D11" s="88" t="s">
        <v>55</v>
      </c>
      <c r="E11" s="97" t="s">
        <v>106</v>
      </c>
      <c r="F11" s="79" t="s">
        <v>210</v>
      </c>
      <c r="G11" s="8">
        <v>9</v>
      </c>
      <c r="H11" s="22">
        <f t="shared" si="0"/>
        <v>5.94</v>
      </c>
    </row>
    <row r="12" spans="1:8" ht="25.5" x14ac:dyDescent="0.25">
      <c r="A12" s="23">
        <v>6</v>
      </c>
      <c r="B12" s="97" t="s">
        <v>135</v>
      </c>
      <c r="C12" s="151">
        <v>9</v>
      </c>
      <c r="D12" s="88" t="s">
        <v>55</v>
      </c>
      <c r="E12" s="97" t="s">
        <v>106</v>
      </c>
      <c r="F12" s="79" t="s">
        <v>211</v>
      </c>
      <c r="G12" s="8">
        <v>10</v>
      </c>
      <c r="H12" s="22">
        <f t="shared" si="0"/>
        <v>6.6000000000000005</v>
      </c>
    </row>
    <row r="13" spans="1:8" ht="25.5" x14ac:dyDescent="0.25">
      <c r="A13" s="103">
        <v>7</v>
      </c>
      <c r="B13" s="101" t="s">
        <v>136</v>
      </c>
      <c r="C13" s="151">
        <v>9</v>
      </c>
      <c r="D13" s="88" t="s">
        <v>176</v>
      </c>
      <c r="E13" s="97" t="s">
        <v>88</v>
      </c>
      <c r="F13" s="307" t="s">
        <v>248</v>
      </c>
      <c r="G13" s="308"/>
      <c r="H13" s="22"/>
    </row>
    <row r="14" spans="1:8" ht="25.5" x14ac:dyDescent="0.25">
      <c r="A14" s="23">
        <v>8</v>
      </c>
      <c r="B14" s="93" t="s">
        <v>137</v>
      </c>
      <c r="C14" s="88">
        <v>10</v>
      </c>
      <c r="D14" s="152" t="s">
        <v>60</v>
      </c>
      <c r="E14" s="93" t="s">
        <v>76</v>
      </c>
      <c r="F14" s="79" t="s">
        <v>212</v>
      </c>
      <c r="G14" s="8">
        <v>10</v>
      </c>
      <c r="H14" s="22">
        <f t="shared" si="0"/>
        <v>6.6000000000000005</v>
      </c>
    </row>
    <row r="15" spans="1:8" ht="25.5" x14ac:dyDescent="0.25">
      <c r="A15" s="103">
        <v>9</v>
      </c>
      <c r="B15" s="100" t="s">
        <v>138</v>
      </c>
      <c r="C15" s="88">
        <v>10</v>
      </c>
      <c r="D15" s="152" t="s">
        <v>60</v>
      </c>
      <c r="E15" s="93" t="s">
        <v>76</v>
      </c>
      <c r="F15" s="79" t="s">
        <v>213</v>
      </c>
      <c r="G15" s="8">
        <v>15</v>
      </c>
      <c r="H15" s="22">
        <f t="shared" si="0"/>
        <v>9.9</v>
      </c>
    </row>
    <row r="16" spans="1:8" ht="25.5" x14ac:dyDescent="0.25">
      <c r="A16" s="23">
        <v>10</v>
      </c>
      <c r="B16" s="100" t="s">
        <v>139</v>
      </c>
      <c r="C16" s="88">
        <v>10</v>
      </c>
      <c r="D16" s="88" t="s">
        <v>55</v>
      </c>
      <c r="E16" s="93" t="s">
        <v>106</v>
      </c>
      <c r="F16" s="79" t="s">
        <v>214</v>
      </c>
      <c r="G16" s="8">
        <v>15</v>
      </c>
      <c r="H16" s="22">
        <f t="shared" si="0"/>
        <v>9.9</v>
      </c>
    </row>
    <row r="17" spans="1:8" ht="25.5" x14ac:dyDescent="0.25">
      <c r="A17" s="103">
        <v>11</v>
      </c>
      <c r="B17" s="100" t="s">
        <v>140</v>
      </c>
      <c r="C17" s="88">
        <v>10</v>
      </c>
      <c r="D17" s="88" t="s">
        <v>176</v>
      </c>
      <c r="E17" s="97" t="s">
        <v>88</v>
      </c>
      <c r="F17" s="79" t="s">
        <v>215</v>
      </c>
      <c r="G17" s="8">
        <v>12</v>
      </c>
      <c r="H17" s="22">
        <f t="shared" si="0"/>
        <v>7.92</v>
      </c>
    </row>
    <row r="18" spans="1:8" ht="25.5" x14ac:dyDescent="0.25">
      <c r="A18" s="23">
        <v>12</v>
      </c>
      <c r="B18" s="100" t="s">
        <v>141</v>
      </c>
      <c r="C18" s="88">
        <v>10</v>
      </c>
      <c r="D18" s="88" t="s">
        <v>179</v>
      </c>
      <c r="E18" s="93" t="s">
        <v>49</v>
      </c>
      <c r="F18" s="79" t="s">
        <v>197</v>
      </c>
      <c r="G18" s="8">
        <v>20</v>
      </c>
      <c r="H18" s="22">
        <f t="shared" si="0"/>
        <v>13.200000000000001</v>
      </c>
    </row>
    <row r="19" spans="1:8" ht="25.5" x14ac:dyDescent="0.25">
      <c r="A19" s="103">
        <v>13</v>
      </c>
      <c r="B19" s="100" t="s">
        <v>142</v>
      </c>
      <c r="C19" s="88">
        <v>10</v>
      </c>
      <c r="D19" s="88" t="s">
        <v>177</v>
      </c>
      <c r="E19" s="93" t="s">
        <v>146</v>
      </c>
      <c r="F19" s="307" t="s">
        <v>248</v>
      </c>
      <c r="G19" s="308"/>
      <c r="H19" s="22"/>
    </row>
    <row r="20" spans="1:8" ht="25.5" x14ac:dyDescent="0.25">
      <c r="A20" s="23">
        <v>14</v>
      </c>
      <c r="B20" s="100" t="s">
        <v>143</v>
      </c>
      <c r="C20" s="88">
        <v>10</v>
      </c>
      <c r="D20" s="88" t="s">
        <v>55</v>
      </c>
      <c r="E20" s="93" t="s">
        <v>106</v>
      </c>
      <c r="F20" s="79" t="s">
        <v>216</v>
      </c>
      <c r="G20" s="8">
        <v>30</v>
      </c>
      <c r="H20" s="22">
        <f t="shared" si="0"/>
        <v>19.8</v>
      </c>
    </row>
    <row r="21" spans="1:8" ht="25.5" x14ac:dyDescent="0.25">
      <c r="A21" s="103">
        <v>15</v>
      </c>
      <c r="B21" s="100" t="s">
        <v>144</v>
      </c>
      <c r="C21" s="88">
        <v>10</v>
      </c>
      <c r="D21" s="88" t="s">
        <v>55</v>
      </c>
      <c r="E21" s="93" t="s">
        <v>106</v>
      </c>
      <c r="F21" s="79" t="s">
        <v>217</v>
      </c>
      <c r="G21" s="25">
        <v>20</v>
      </c>
      <c r="H21" s="22">
        <f t="shared" si="0"/>
        <v>13.200000000000001</v>
      </c>
    </row>
    <row r="22" spans="1:8" ht="25.5" x14ac:dyDescent="0.25">
      <c r="A22" s="23">
        <v>16</v>
      </c>
      <c r="B22" s="100" t="s">
        <v>145</v>
      </c>
      <c r="C22" s="88">
        <v>10</v>
      </c>
      <c r="D22" s="88" t="s">
        <v>178</v>
      </c>
      <c r="E22" s="153" t="s">
        <v>50</v>
      </c>
      <c r="F22" s="307" t="s">
        <v>248</v>
      </c>
      <c r="G22" s="308"/>
      <c r="H22" s="22"/>
    </row>
    <row r="23" spans="1:8" ht="25.5" x14ac:dyDescent="0.25">
      <c r="A23" s="103">
        <v>17</v>
      </c>
      <c r="B23" s="100" t="s">
        <v>147</v>
      </c>
      <c r="C23" s="87">
        <v>11</v>
      </c>
      <c r="D23" s="88" t="s">
        <v>176</v>
      </c>
      <c r="E23" s="93" t="s">
        <v>88</v>
      </c>
      <c r="F23" s="104" t="s">
        <v>218</v>
      </c>
      <c r="G23" s="109">
        <v>12</v>
      </c>
      <c r="H23" s="22">
        <f t="shared" si="0"/>
        <v>7.92</v>
      </c>
    </row>
    <row r="24" spans="1:8" ht="25.5" x14ac:dyDescent="0.25">
      <c r="A24" s="23">
        <v>18</v>
      </c>
      <c r="B24" s="100" t="s">
        <v>148</v>
      </c>
      <c r="C24" s="87">
        <v>11</v>
      </c>
      <c r="D24" s="88" t="s">
        <v>177</v>
      </c>
      <c r="E24" s="93" t="s">
        <v>146</v>
      </c>
      <c r="F24" s="307" t="s">
        <v>248</v>
      </c>
      <c r="G24" s="308"/>
      <c r="H24" s="22"/>
    </row>
    <row r="25" spans="1:8" ht="25.5" x14ac:dyDescent="0.25">
      <c r="A25" s="103">
        <v>19</v>
      </c>
      <c r="B25" s="100" t="s">
        <v>149</v>
      </c>
      <c r="C25" s="87">
        <v>11</v>
      </c>
      <c r="D25" s="88" t="s">
        <v>176</v>
      </c>
      <c r="E25" s="93" t="s">
        <v>88</v>
      </c>
      <c r="F25" s="104" t="s">
        <v>219</v>
      </c>
      <c r="G25" s="110">
        <v>17</v>
      </c>
      <c r="H25" s="22">
        <f t="shared" si="0"/>
        <v>11.22</v>
      </c>
    </row>
    <row r="26" spans="1:8" ht="25.5" x14ac:dyDescent="0.25">
      <c r="A26" s="107">
        <v>20</v>
      </c>
      <c r="B26" s="100" t="s">
        <v>150</v>
      </c>
      <c r="C26" s="87">
        <v>11</v>
      </c>
      <c r="D26" s="152" t="s">
        <v>60</v>
      </c>
      <c r="E26" s="93" t="s">
        <v>76</v>
      </c>
      <c r="F26" s="307" t="s">
        <v>248</v>
      </c>
      <c r="G26" s="308"/>
      <c r="H26" s="22"/>
    </row>
    <row r="27" spans="1:8" ht="25.5" x14ac:dyDescent="0.25">
      <c r="A27" s="108">
        <v>21</v>
      </c>
      <c r="B27" s="100" t="s">
        <v>168</v>
      </c>
      <c r="C27" s="87">
        <v>11</v>
      </c>
      <c r="D27" s="88" t="s">
        <v>176</v>
      </c>
      <c r="E27" s="93" t="s">
        <v>88</v>
      </c>
      <c r="F27" s="104" t="s">
        <v>222</v>
      </c>
      <c r="G27" s="110">
        <v>10</v>
      </c>
      <c r="H27" s="22">
        <f t="shared" si="0"/>
        <v>6.6000000000000005</v>
      </c>
    </row>
    <row r="28" spans="1:8" ht="25.5" x14ac:dyDescent="0.25">
      <c r="A28" s="108">
        <v>22</v>
      </c>
      <c r="B28" s="92" t="s">
        <v>169</v>
      </c>
      <c r="C28" s="87">
        <v>11</v>
      </c>
      <c r="D28" s="88" t="s">
        <v>179</v>
      </c>
      <c r="E28" s="93" t="s">
        <v>49</v>
      </c>
      <c r="F28" s="104" t="s">
        <v>221</v>
      </c>
      <c r="G28" s="110">
        <v>14</v>
      </c>
      <c r="H28" s="22">
        <f t="shared" si="0"/>
        <v>9.24</v>
      </c>
    </row>
    <row r="29" spans="1:8" ht="25.5" x14ac:dyDescent="0.25">
      <c r="A29" s="108">
        <v>23</v>
      </c>
      <c r="B29" s="92" t="s">
        <v>151</v>
      </c>
      <c r="C29" s="87">
        <v>11</v>
      </c>
      <c r="D29" s="88" t="s">
        <v>176</v>
      </c>
      <c r="E29" s="93" t="s">
        <v>88</v>
      </c>
      <c r="F29" s="104" t="s">
        <v>220</v>
      </c>
      <c r="G29" s="110">
        <v>12</v>
      </c>
      <c r="H29" s="22">
        <f t="shared" si="0"/>
        <v>7.92</v>
      </c>
    </row>
    <row r="30" spans="1:8" ht="15.75" x14ac:dyDescent="0.25">
      <c r="A30" s="15"/>
      <c r="B30" s="163"/>
      <c r="C30" s="15"/>
      <c r="D30" s="15"/>
      <c r="E30" s="15"/>
      <c r="F30" s="15"/>
      <c r="G30" s="15"/>
      <c r="H30" s="15"/>
    </row>
    <row r="31" spans="1:8" x14ac:dyDescent="0.25">
      <c r="A31" t="s">
        <v>260</v>
      </c>
    </row>
  </sheetData>
  <mergeCells count="14">
    <mergeCell ref="H5:H6"/>
    <mergeCell ref="A1:G1"/>
    <mergeCell ref="A3:G3"/>
    <mergeCell ref="A4:E4"/>
    <mergeCell ref="A5:A6"/>
    <mergeCell ref="B5:B6"/>
    <mergeCell ref="E5:E6"/>
    <mergeCell ref="F5:F6"/>
    <mergeCell ref="G5:G6"/>
    <mergeCell ref="F13:G13"/>
    <mergeCell ref="F19:G19"/>
    <mergeCell ref="F22:G22"/>
    <mergeCell ref="F24:G24"/>
    <mergeCell ref="F26:G26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31" zoomScale="89" zoomScaleNormal="89" workbookViewId="0">
      <selection activeCell="F35" sqref="F35:G35"/>
    </sheetView>
  </sheetViews>
  <sheetFormatPr defaultRowHeight="15" x14ac:dyDescent="0.25"/>
  <cols>
    <col min="1" max="1" width="4.85546875" customWidth="1"/>
    <col min="2" max="2" width="27.28515625" customWidth="1"/>
    <col min="3" max="3" width="4.42578125" customWidth="1"/>
    <col min="4" max="4" width="10.42578125" customWidth="1"/>
    <col min="5" max="5" width="24" customWidth="1"/>
    <col min="6" max="6" width="12.7109375" customWidth="1"/>
  </cols>
  <sheetData>
    <row r="1" spans="1:10" x14ac:dyDescent="0.25">
      <c r="A1" s="309" t="s">
        <v>23</v>
      </c>
      <c r="B1" s="310"/>
      <c r="C1" s="310"/>
      <c r="D1" s="310"/>
      <c r="E1" s="310"/>
      <c r="F1" s="310"/>
      <c r="G1" s="310"/>
    </row>
    <row r="2" spans="1:10" ht="15.75" x14ac:dyDescent="0.25">
      <c r="A2" s="76" t="s">
        <v>181</v>
      </c>
      <c r="B2" s="76"/>
      <c r="C2" s="76"/>
      <c r="D2" s="77"/>
      <c r="E2" s="77"/>
      <c r="F2" s="77"/>
      <c r="G2" s="77"/>
    </row>
    <row r="3" spans="1:10" ht="15.75" x14ac:dyDescent="0.25">
      <c r="A3" s="261" t="s">
        <v>48</v>
      </c>
      <c r="B3" s="261"/>
      <c r="C3" s="261"/>
      <c r="D3" s="261"/>
      <c r="E3" s="261"/>
      <c r="F3" s="261"/>
      <c r="G3" s="261"/>
    </row>
    <row r="4" spans="1:10" ht="15.75" x14ac:dyDescent="0.25">
      <c r="A4" s="311" t="s">
        <v>42</v>
      </c>
      <c r="B4" s="304"/>
      <c r="C4" s="304"/>
      <c r="D4" s="304"/>
      <c r="E4" s="304"/>
      <c r="F4" s="40"/>
      <c r="G4" s="40"/>
    </row>
    <row r="5" spans="1:10" ht="15.75" x14ac:dyDescent="0.25">
      <c r="A5" s="255" t="s">
        <v>32</v>
      </c>
      <c r="B5" s="255" t="s">
        <v>4</v>
      </c>
      <c r="C5" s="78" t="s">
        <v>5</v>
      </c>
      <c r="D5" s="4" t="s">
        <v>6</v>
      </c>
      <c r="E5" s="255" t="s">
        <v>7</v>
      </c>
      <c r="F5" s="305" t="s">
        <v>43</v>
      </c>
      <c r="G5" s="212" t="s">
        <v>44</v>
      </c>
      <c r="H5" s="215" t="s">
        <v>8</v>
      </c>
    </row>
    <row r="6" spans="1:10" ht="15.75" x14ac:dyDescent="0.25">
      <c r="A6" s="256"/>
      <c r="B6" s="256"/>
      <c r="C6" s="56"/>
      <c r="D6" s="6"/>
      <c r="E6" s="256"/>
      <c r="F6" s="306"/>
      <c r="G6" s="214"/>
      <c r="H6" s="217"/>
    </row>
    <row r="7" spans="1:10" ht="25.5" x14ac:dyDescent="0.25">
      <c r="A7" s="37">
        <v>1</v>
      </c>
      <c r="B7" s="93" t="s">
        <v>96</v>
      </c>
      <c r="C7" s="93">
        <v>9</v>
      </c>
      <c r="D7" s="88" t="s">
        <v>60</v>
      </c>
      <c r="E7" s="93" t="s">
        <v>105</v>
      </c>
      <c r="F7" s="79" t="s">
        <v>182</v>
      </c>
      <c r="G7" s="8">
        <v>25</v>
      </c>
      <c r="H7" s="16">
        <f>0.8*G7</f>
        <v>20</v>
      </c>
    </row>
    <row r="8" spans="1:10" ht="25.5" x14ac:dyDescent="0.25">
      <c r="A8" s="37">
        <v>2</v>
      </c>
      <c r="B8" s="93" t="s">
        <v>97</v>
      </c>
      <c r="C8" s="93">
        <v>9</v>
      </c>
      <c r="D8" s="88" t="s">
        <v>176</v>
      </c>
      <c r="E8" s="93" t="s">
        <v>88</v>
      </c>
      <c r="F8" s="79" t="s">
        <v>183</v>
      </c>
      <c r="G8" s="25">
        <v>11</v>
      </c>
      <c r="H8" s="16">
        <f t="shared" ref="H8:H40" si="0">0.8*G8</f>
        <v>8.8000000000000007</v>
      </c>
    </row>
    <row r="9" spans="1:10" ht="30" customHeight="1" x14ac:dyDescent="0.25">
      <c r="A9" s="37">
        <v>3</v>
      </c>
      <c r="B9" s="92" t="s">
        <v>98</v>
      </c>
      <c r="C9" s="93">
        <v>9</v>
      </c>
      <c r="D9" s="88" t="s">
        <v>176</v>
      </c>
      <c r="E9" s="93" t="s">
        <v>88</v>
      </c>
      <c r="F9" s="307" t="s">
        <v>160</v>
      </c>
      <c r="G9" s="308"/>
      <c r="H9" s="16"/>
    </row>
    <row r="10" spans="1:10" ht="25.5" x14ac:dyDescent="0.25">
      <c r="A10" s="37">
        <v>4</v>
      </c>
      <c r="B10" s="92" t="s">
        <v>54</v>
      </c>
      <c r="C10" s="93">
        <v>9</v>
      </c>
      <c r="D10" s="88" t="s">
        <v>55</v>
      </c>
      <c r="E10" s="93" t="s">
        <v>106</v>
      </c>
      <c r="F10" s="79" t="s">
        <v>186</v>
      </c>
      <c r="G10" s="8">
        <v>16</v>
      </c>
      <c r="H10" s="16">
        <f t="shared" si="0"/>
        <v>12.8</v>
      </c>
      <c r="J10" s="174"/>
    </row>
    <row r="11" spans="1:10" ht="25.5" x14ac:dyDescent="0.25">
      <c r="A11" s="37">
        <v>5</v>
      </c>
      <c r="B11" s="94" t="s">
        <v>154</v>
      </c>
      <c r="C11" s="93">
        <v>9</v>
      </c>
      <c r="D11" s="88" t="s">
        <v>55</v>
      </c>
      <c r="E11" s="93" t="s">
        <v>106</v>
      </c>
      <c r="F11" s="79" t="s">
        <v>185</v>
      </c>
      <c r="G11" s="8">
        <v>18</v>
      </c>
      <c r="H11" s="16">
        <f t="shared" si="0"/>
        <v>14.4</v>
      </c>
    </row>
    <row r="12" spans="1:10" ht="30" customHeight="1" x14ac:dyDescent="0.25">
      <c r="A12" s="37">
        <v>6</v>
      </c>
      <c r="B12" s="93" t="s">
        <v>99</v>
      </c>
      <c r="C12" s="93">
        <v>9</v>
      </c>
      <c r="D12" s="88" t="s">
        <v>177</v>
      </c>
      <c r="E12" s="93" t="s">
        <v>77</v>
      </c>
      <c r="F12" s="307" t="s">
        <v>160</v>
      </c>
      <c r="G12" s="308"/>
      <c r="H12" s="16"/>
    </row>
    <row r="13" spans="1:10" ht="30" customHeight="1" x14ac:dyDescent="0.25">
      <c r="A13" s="37">
        <v>7</v>
      </c>
      <c r="B13" s="93" t="s">
        <v>100</v>
      </c>
      <c r="C13" s="93">
        <v>9</v>
      </c>
      <c r="D13" s="88" t="s">
        <v>177</v>
      </c>
      <c r="E13" s="93" t="s">
        <v>77</v>
      </c>
      <c r="F13" s="307" t="s">
        <v>160</v>
      </c>
      <c r="G13" s="308"/>
      <c r="H13" s="16"/>
    </row>
    <row r="14" spans="1:10" ht="30" customHeight="1" x14ac:dyDescent="0.25">
      <c r="A14" s="37">
        <v>8</v>
      </c>
      <c r="B14" s="93" t="s">
        <v>101</v>
      </c>
      <c r="C14" s="93">
        <v>9</v>
      </c>
      <c r="D14" s="88" t="s">
        <v>177</v>
      </c>
      <c r="E14" s="93" t="s">
        <v>77</v>
      </c>
      <c r="F14" s="307" t="s">
        <v>160</v>
      </c>
      <c r="G14" s="308"/>
      <c r="H14" s="16"/>
    </row>
    <row r="15" spans="1:10" ht="30" customHeight="1" x14ac:dyDescent="0.25">
      <c r="A15" s="37">
        <v>9</v>
      </c>
      <c r="B15" s="92" t="s">
        <v>102</v>
      </c>
      <c r="C15" s="93">
        <v>9</v>
      </c>
      <c r="D15" s="88" t="s">
        <v>177</v>
      </c>
      <c r="E15" s="93" t="s">
        <v>77</v>
      </c>
      <c r="F15" s="307" t="s">
        <v>160</v>
      </c>
      <c r="G15" s="308"/>
      <c r="H15" s="16"/>
    </row>
    <row r="16" spans="1:10" ht="25.5" x14ac:dyDescent="0.25">
      <c r="A16" s="37">
        <v>10</v>
      </c>
      <c r="B16" s="97" t="s">
        <v>103</v>
      </c>
      <c r="C16" s="93">
        <v>9</v>
      </c>
      <c r="D16" s="88" t="s">
        <v>178</v>
      </c>
      <c r="E16" s="29" t="s">
        <v>107</v>
      </c>
      <c r="F16" s="79" t="s">
        <v>188</v>
      </c>
      <c r="G16" s="8">
        <v>16</v>
      </c>
      <c r="H16" s="16">
        <f t="shared" si="0"/>
        <v>12.8</v>
      </c>
    </row>
    <row r="17" spans="1:8" ht="25.5" x14ac:dyDescent="0.25">
      <c r="A17" s="37">
        <v>11</v>
      </c>
      <c r="B17" s="97" t="s">
        <v>190</v>
      </c>
      <c r="C17" s="93">
        <v>9</v>
      </c>
      <c r="D17" s="88" t="s">
        <v>179</v>
      </c>
      <c r="E17" s="29" t="s">
        <v>79</v>
      </c>
      <c r="F17" s="79" t="s">
        <v>184</v>
      </c>
      <c r="G17" s="8">
        <v>17</v>
      </c>
      <c r="H17" s="16">
        <f t="shared" si="0"/>
        <v>13.600000000000001</v>
      </c>
    </row>
    <row r="18" spans="1:8" ht="25.5" x14ac:dyDescent="0.25">
      <c r="A18" s="37">
        <v>12</v>
      </c>
      <c r="B18" s="93" t="s">
        <v>104</v>
      </c>
      <c r="C18" s="93">
        <v>9</v>
      </c>
      <c r="D18" s="88" t="s">
        <v>178</v>
      </c>
      <c r="E18" s="93" t="s">
        <v>107</v>
      </c>
      <c r="F18" s="80" t="s">
        <v>189</v>
      </c>
      <c r="G18" s="8">
        <v>15</v>
      </c>
      <c r="H18" s="16">
        <f t="shared" si="0"/>
        <v>12</v>
      </c>
    </row>
    <row r="19" spans="1:8" ht="25.5" x14ac:dyDescent="0.25">
      <c r="A19" s="37">
        <v>13</v>
      </c>
      <c r="B19" s="93" t="s">
        <v>166</v>
      </c>
      <c r="C19" s="93">
        <v>10</v>
      </c>
      <c r="D19" s="88" t="s">
        <v>179</v>
      </c>
      <c r="E19" s="93" t="s">
        <v>128</v>
      </c>
      <c r="F19" s="79" t="s">
        <v>191</v>
      </c>
      <c r="G19" s="8">
        <v>11</v>
      </c>
      <c r="H19" s="16">
        <f t="shared" si="0"/>
        <v>8.8000000000000007</v>
      </c>
    </row>
    <row r="20" spans="1:8" ht="25.5" x14ac:dyDescent="0.25">
      <c r="A20" s="37">
        <v>14</v>
      </c>
      <c r="B20" s="93" t="s">
        <v>164</v>
      </c>
      <c r="C20" s="93">
        <v>10</v>
      </c>
      <c r="D20" s="88" t="s">
        <v>179</v>
      </c>
      <c r="E20" s="93" t="s">
        <v>128</v>
      </c>
      <c r="F20" s="79" t="s">
        <v>192</v>
      </c>
      <c r="G20" s="8">
        <v>14</v>
      </c>
      <c r="H20" s="16">
        <f t="shared" si="0"/>
        <v>11.200000000000001</v>
      </c>
    </row>
    <row r="21" spans="1:8" ht="30" customHeight="1" x14ac:dyDescent="0.25">
      <c r="A21" s="37">
        <v>15</v>
      </c>
      <c r="B21" s="93" t="s">
        <v>108</v>
      </c>
      <c r="C21" s="93">
        <v>10</v>
      </c>
      <c r="D21" s="88" t="s">
        <v>60</v>
      </c>
      <c r="E21" s="93" t="s">
        <v>105</v>
      </c>
      <c r="F21" s="307" t="s">
        <v>160</v>
      </c>
      <c r="G21" s="308"/>
      <c r="H21" s="16"/>
    </row>
    <row r="22" spans="1:8" ht="25.5" x14ac:dyDescent="0.25">
      <c r="A22" s="37">
        <v>16</v>
      </c>
      <c r="B22" s="97" t="s">
        <v>109</v>
      </c>
      <c r="C22" s="93">
        <v>10</v>
      </c>
      <c r="D22" s="88" t="s">
        <v>60</v>
      </c>
      <c r="E22" s="93" t="s">
        <v>105</v>
      </c>
      <c r="F22" s="79" t="s">
        <v>193</v>
      </c>
      <c r="G22" s="25">
        <v>9</v>
      </c>
      <c r="H22" s="16">
        <f t="shared" si="0"/>
        <v>7.2</v>
      </c>
    </row>
    <row r="23" spans="1:8" ht="30" customHeight="1" x14ac:dyDescent="0.25">
      <c r="A23" s="37">
        <v>17</v>
      </c>
      <c r="B23" s="92" t="s">
        <v>110</v>
      </c>
      <c r="C23" s="93">
        <v>10</v>
      </c>
      <c r="D23" s="88" t="s">
        <v>176</v>
      </c>
      <c r="E23" s="97" t="s">
        <v>88</v>
      </c>
      <c r="F23" s="307" t="s">
        <v>160</v>
      </c>
      <c r="G23" s="308"/>
      <c r="H23" s="16"/>
    </row>
    <row r="24" spans="1:8" ht="25.5" x14ac:dyDescent="0.25">
      <c r="A24" s="37">
        <v>18</v>
      </c>
      <c r="B24" s="101" t="s">
        <v>111</v>
      </c>
      <c r="C24" s="93">
        <v>10</v>
      </c>
      <c r="D24" s="88" t="s">
        <v>176</v>
      </c>
      <c r="E24" s="93" t="s">
        <v>88</v>
      </c>
      <c r="F24" s="79" t="s">
        <v>194</v>
      </c>
      <c r="G24" s="106">
        <v>6</v>
      </c>
      <c r="H24" s="16">
        <f t="shared" si="0"/>
        <v>4.8000000000000007</v>
      </c>
    </row>
    <row r="25" spans="1:8" ht="25.5" x14ac:dyDescent="0.25">
      <c r="A25" s="37">
        <v>19</v>
      </c>
      <c r="B25" s="97" t="s">
        <v>112</v>
      </c>
      <c r="C25" s="93">
        <v>10</v>
      </c>
      <c r="D25" s="88" t="s">
        <v>176</v>
      </c>
      <c r="E25" s="93" t="s">
        <v>88</v>
      </c>
      <c r="F25" s="79" t="s">
        <v>195</v>
      </c>
      <c r="G25" s="106">
        <v>15</v>
      </c>
      <c r="H25" s="16">
        <f t="shared" si="0"/>
        <v>12</v>
      </c>
    </row>
    <row r="26" spans="1:8" ht="25.5" x14ac:dyDescent="0.25">
      <c r="A26" s="37">
        <v>20</v>
      </c>
      <c r="B26" s="92" t="s">
        <v>155</v>
      </c>
      <c r="C26" s="105">
        <v>10</v>
      </c>
      <c r="D26" s="88" t="s">
        <v>177</v>
      </c>
      <c r="E26" s="93" t="s">
        <v>116</v>
      </c>
      <c r="F26" s="79" t="s">
        <v>196</v>
      </c>
      <c r="G26" s="96">
        <v>14</v>
      </c>
      <c r="H26" s="16">
        <f t="shared" si="0"/>
        <v>11.200000000000001</v>
      </c>
    </row>
    <row r="27" spans="1:8" ht="30" customHeight="1" x14ac:dyDescent="0.25">
      <c r="A27" s="37">
        <v>21</v>
      </c>
      <c r="B27" s="92" t="s">
        <v>113</v>
      </c>
      <c r="C27" s="105">
        <v>10</v>
      </c>
      <c r="D27" s="88" t="s">
        <v>177</v>
      </c>
      <c r="E27" s="93" t="s">
        <v>116</v>
      </c>
      <c r="F27" s="307" t="s">
        <v>160</v>
      </c>
      <c r="G27" s="308"/>
      <c r="H27" s="16"/>
    </row>
    <row r="28" spans="1:8" ht="30" customHeight="1" x14ac:dyDescent="0.25">
      <c r="A28" s="37">
        <v>22</v>
      </c>
      <c r="B28" s="92" t="s">
        <v>114</v>
      </c>
      <c r="C28" s="105">
        <v>10</v>
      </c>
      <c r="D28" s="88" t="s">
        <v>177</v>
      </c>
      <c r="E28" s="97" t="s">
        <v>116</v>
      </c>
      <c r="F28" s="307" t="s">
        <v>160</v>
      </c>
      <c r="G28" s="308"/>
      <c r="H28" s="16"/>
    </row>
    <row r="29" spans="1:8" ht="17.100000000000001" customHeight="1" x14ac:dyDescent="0.25">
      <c r="A29" s="37">
        <v>23</v>
      </c>
      <c r="B29" s="92" t="s">
        <v>115</v>
      </c>
      <c r="C29" s="105">
        <v>10</v>
      </c>
      <c r="D29" s="88" t="s">
        <v>178</v>
      </c>
      <c r="E29" s="97" t="s">
        <v>117</v>
      </c>
      <c r="F29" s="307" t="s">
        <v>160</v>
      </c>
      <c r="G29" s="308"/>
      <c r="H29" s="16"/>
    </row>
    <row r="30" spans="1:8" ht="25.5" x14ac:dyDescent="0.25">
      <c r="A30" s="37">
        <v>24</v>
      </c>
      <c r="B30" s="92" t="s">
        <v>119</v>
      </c>
      <c r="C30" s="105">
        <v>11</v>
      </c>
      <c r="D30" s="88" t="s">
        <v>60</v>
      </c>
      <c r="E30" s="93" t="s">
        <v>105</v>
      </c>
      <c r="F30" s="57" t="s">
        <v>198</v>
      </c>
      <c r="G30" s="96">
        <v>15</v>
      </c>
      <c r="H30" s="16">
        <f t="shared" si="0"/>
        <v>12</v>
      </c>
    </row>
    <row r="31" spans="1:8" ht="25.5" x14ac:dyDescent="0.25">
      <c r="A31" s="37">
        <v>25</v>
      </c>
      <c r="B31" s="92" t="s">
        <v>120</v>
      </c>
      <c r="C31" s="105">
        <v>11</v>
      </c>
      <c r="D31" s="88" t="s">
        <v>176</v>
      </c>
      <c r="E31" s="93" t="s">
        <v>88</v>
      </c>
      <c r="F31" s="57" t="s">
        <v>199</v>
      </c>
      <c r="G31" s="96">
        <v>12</v>
      </c>
      <c r="H31" s="16">
        <f t="shared" si="0"/>
        <v>9.6000000000000014</v>
      </c>
    </row>
    <row r="32" spans="1:8" x14ac:dyDescent="0.25">
      <c r="A32" s="37">
        <v>26</v>
      </c>
      <c r="B32" s="92" t="s">
        <v>121</v>
      </c>
      <c r="C32" s="105">
        <v>11</v>
      </c>
      <c r="D32" s="88" t="s">
        <v>178</v>
      </c>
      <c r="E32" s="93" t="s">
        <v>117</v>
      </c>
      <c r="F32" s="57" t="s">
        <v>200</v>
      </c>
      <c r="G32" s="96">
        <v>13</v>
      </c>
      <c r="H32" s="16">
        <f t="shared" si="0"/>
        <v>10.4</v>
      </c>
    </row>
    <row r="33" spans="1:8" ht="30" customHeight="1" x14ac:dyDescent="0.25">
      <c r="A33" s="37">
        <v>27</v>
      </c>
      <c r="B33" s="92" t="s">
        <v>122</v>
      </c>
      <c r="C33" s="105">
        <v>11</v>
      </c>
      <c r="D33" s="88" t="s">
        <v>55</v>
      </c>
      <c r="E33" s="93" t="s">
        <v>51</v>
      </c>
      <c r="F33" s="307" t="s">
        <v>160</v>
      </c>
      <c r="G33" s="308"/>
      <c r="H33" s="16"/>
    </row>
    <row r="34" spans="1:8" ht="25.5" x14ac:dyDescent="0.25">
      <c r="A34" s="57">
        <v>28</v>
      </c>
      <c r="B34" s="97" t="s">
        <v>123</v>
      </c>
      <c r="C34" s="12">
        <v>11</v>
      </c>
      <c r="D34" s="88" t="s">
        <v>60</v>
      </c>
      <c r="E34" s="93" t="s">
        <v>105</v>
      </c>
      <c r="F34" s="57" t="s">
        <v>201</v>
      </c>
      <c r="G34" s="110">
        <v>14</v>
      </c>
      <c r="H34" s="16">
        <f t="shared" si="0"/>
        <v>11.200000000000001</v>
      </c>
    </row>
    <row r="35" spans="1:8" ht="30" customHeight="1" x14ac:dyDescent="0.25">
      <c r="A35" s="15">
        <v>29</v>
      </c>
      <c r="B35" s="92" t="s">
        <v>124</v>
      </c>
      <c r="C35" s="12">
        <v>11</v>
      </c>
      <c r="D35" s="88" t="s">
        <v>178</v>
      </c>
      <c r="E35" s="93" t="s">
        <v>117</v>
      </c>
      <c r="F35" s="307" t="s">
        <v>160</v>
      </c>
      <c r="G35" s="308"/>
      <c r="H35" s="16"/>
    </row>
    <row r="36" spans="1:8" ht="25.5" x14ac:dyDescent="0.25">
      <c r="A36" s="15">
        <v>30</v>
      </c>
      <c r="B36" s="92" t="s">
        <v>125</v>
      </c>
      <c r="C36" s="12">
        <v>11</v>
      </c>
      <c r="D36" s="88" t="s">
        <v>179</v>
      </c>
      <c r="E36" s="93" t="s">
        <v>128</v>
      </c>
      <c r="F36" s="57" t="s">
        <v>202</v>
      </c>
      <c r="G36" s="110">
        <v>17</v>
      </c>
      <c r="H36" s="16">
        <f t="shared" si="0"/>
        <v>13.600000000000001</v>
      </c>
    </row>
    <row r="37" spans="1:8" ht="25.5" x14ac:dyDescent="0.25">
      <c r="A37" s="15">
        <v>31</v>
      </c>
      <c r="B37" s="92" t="s">
        <v>126</v>
      </c>
      <c r="C37" s="12">
        <v>11</v>
      </c>
      <c r="D37" s="88" t="s">
        <v>177</v>
      </c>
      <c r="E37" s="93" t="s">
        <v>129</v>
      </c>
      <c r="F37" s="57" t="s">
        <v>203</v>
      </c>
      <c r="G37" s="110">
        <v>12</v>
      </c>
      <c r="H37" s="16">
        <f t="shared" si="0"/>
        <v>9.6000000000000014</v>
      </c>
    </row>
    <row r="38" spans="1:8" ht="25.5" x14ac:dyDescent="0.25">
      <c r="A38" s="15">
        <v>32</v>
      </c>
      <c r="B38" s="92" t="s">
        <v>162</v>
      </c>
      <c r="C38" s="12">
        <v>11</v>
      </c>
      <c r="D38" s="88" t="s">
        <v>177</v>
      </c>
      <c r="E38" s="93" t="s">
        <v>129</v>
      </c>
      <c r="F38" s="57" t="s">
        <v>205</v>
      </c>
      <c r="G38" s="110">
        <v>15</v>
      </c>
      <c r="H38" s="16">
        <f t="shared" si="0"/>
        <v>12</v>
      </c>
    </row>
    <row r="39" spans="1:8" ht="25.5" x14ac:dyDescent="0.25">
      <c r="A39" s="15">
        <v>33</v>
      </c>
      <c r="B39" s="92" t="s">
        <v>175</v>
      </c>
      <c r="C39" s="12">
        <v>11</v>
      </c>
      <c r="D39" s="88" t="s">
        <v>177</v>
      </c>
      <c r="E39" s="93" t="s">
        <v>129</v>
      </c>
      <c r="F39" s="57" t="s">
        <v>206</v>
      </c>
      <c r="G39" s="110">
        <v>11</v>
      </c>
      <c r="H39" s="16">
        <f t="shared" si="0"/>
        <v>8.8000000000000007</v>
      </c>
    </row>
    <row r="40" spans="1:8" ht="25.5" x14ac:dyDescent="0.25">
      <c r="A40" s="15">
        <v>34</v>
      </c>
      <c r="B40" s="92" t="s">
        <v>127</v>
      </c>
      <c r="C40" s="12">
        <v>11</v>
      </c>
      <c r="D40" s="88" t="s">
        <v>180</v>
      </c>
      <c r="E40" s="93" t="s">
        <v>78</v>
      </c>
      <c r="F40" s="57" t="s">
        <v>204</v>
      </c>
      <c r="G40" s="110">
        <v>20</v>
      </c>
      <c r="H40" s="16">
        <f t="shared" si="0"/>
        <v>16</v>
      </c>
    </row>
  </sheetData>
  <mergeCells count="21">
    <mergeCell ref="H5:H6"/>
    <mergeCell ref="A1:G1"/>
    <mergeCell ref="A3:G3"/>
    <mergeCell ref="A4:E4"/>
    <mergeCell ref="A5:A6"/>
    <mergeCell ref="B5:B6"/>
    <mergeCell ref="E5:E6"/>
    <mergeCell ref="F5:F6"/>
    <mergeCell ref="G5:G6"/>
    <mergeCell ref="F9:G9"/>
    <mergeCell ref="F12:G12"/>
    <mergeCell ref="F13:G13"/>
    <mergeCell ref="F14:G14"/>
    <mergeCell ref="F15:G15"/>
    <mergeCell ref="F33:G33"/>
    <mergeCell ref="F35:G35"/>
    <mergeCell ref="F21:G21"/>
    <mergeCell ref="F23:G23"/>
    <mergeCell ref="F27:G27"/>
    <mergeCell ref="F28:G28"/>
    <mergeCell ref="F29:G29"/>
  </mergeCells>
  <pageMargins left="0.70866141732283472" right="0.70866141732283472" top="0.15748031496062992" bottom="0.15748031496062992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E6" sqref="E6"/>
    </sheetView>
  </sheetViews>
  <sheetFormatPr defaultRowHeight="15" x14ac:dyDescent="0.25"/>
  <cols>
    <col min="1" max="1" width="5.42578125" customWidth="1"/>
    <col min="2" max="2" width="25.28515625" customWidth="1"/>
    <col min="3" max="3" width="6.7109375" customWidth="1"/>
    <col min="4" max="4" width="9.28515625" customWidth="1"/>
    <col min="5" max="5" width="21.5703125" customWidth="1"/>
    <col min="9" max="9" width="8.140625" customWidth="1"/>
    <col min="10" max="10" width="13.7109375" customWidth="1"/>
  </cols>
  <sheetData>
    <row r="1" spans="1:10" ht="15.75" x14ac:dyDescent="0.25">
      <c r="A1" s="220" t="s">
        <v>1</v>
      </c>
      <c r="B1" s="220"/>
      <c r="C1" s="220"/>
      <c r="D1" s="220"/>
      <c r="E1" s="220"/>
      <c r="F1" s="220"/>
      <c r="G1" s="220"/>
      <c r="H1" s="220"/>
      <c r="I1" s="220"/>
    </row>
    <row r="2" spans="1:10" ht="15.75" x14ac:dyDescent="0.25">
      <c r="A2" s="221" t="s">
        <v>152</v>
      </c>
      <c r="B2" s="221"/>
      <c r="C2" s="221"/>
      <c r="D2" s="221"/>
      <c r="E2" s="221"/>
      <c r="F2" s="221"/>
      <c r="G2" s="221"/>
      <c r="H2" s="221"/>
      <c r="I2" s="221"/>
    </row>
    <row r="3" spans="1:10" ht="15.75" x14ac:dyDescent="0.25">
      <c r="A3" s="221" t="s">
        <v>249</v>
      </c>
      <c r="B3" s="221"/>
      <c r="C3" s="221"/>
      <c r="D3" s="221"/>
      <c r="E3" s="221"/>
      <c r="F3" s="221"/>
      <c r="G3" s="221"/>
      <c r="H3" s="221"/>
      <c r="I3" s="221"/>
    </row>
    <row r="4" spans="1:10" ht="15.75" x14ac:dyDescent="0.25">
      <c r="A4" s="222" t="s">
        <v>2</v>
      </c>
      <c r="B4" s="222"/>
      <c r="C4" s="222"/>
      <c r="D4" s="222"/>
      <c r="E4" s="222"/>
      <c r="F4" s="222"/>
      <c r="G4" s="222"/>
      <c r="H4" s="222"/>
      <c r="I4" s="18"/>
    </row>
    <row r="5" spans="1:10" ht="30" customHeight="1" x14ac:dyDescent="0.25">
      <c r="A5" s="132" t="s">
        <v>3</v>
      </c>
      <c r="B5" s="132" t="s">
        <v>4</v>
      </c>
      <c r="C5" s="132" t="s">
        <v>5</v>
      </c>
      <c r="D5" s="132" t="s">
        <v>6</v>
      </c>
      <c r="E5" s="132" t="s">
        <v>7</v>
      </c>
      <c r="F5" s="226" t="s">
        <v>16</v>
      </c>
      <c r="G5" s="227"/>
      <c r="H5" s="227"/>
      <c r="I5" s="212" t="s">
        <v>9</v>
      </c>
      <c r="J5" s="215" t="s">
        <v>10</v>
      </c>
    </row>
    <row r="6" spans="1:10" ht="15.75" x14ac:dyDescent="0.25">
      <c r="A6" s="133"/>
      <c r="B6" s="133"/>
      <c r="C6" s="133"/>
      <c r="D6" s="133"/>
      <c r="E6" s="133"/>
      <c r="F6" s="169" t="s">
        <v>11</v>
      </c>
      <c r="G6" s="19" t="s">
        <v>12</v>
      </c>
      <c r="H6" s="169" t="s">
        <v>13</v>
      </c>
      <c r="I6" s="213"/>
      <c r="J6" s="216"/>
    </row>
    <row r="7" spans="1:10" ht="15.75" x14ac:dyDescent="0.25">
      <c r="A7" s="133"/>
      <c r="B7" s="133"/>
      <c r="C7" s="133"/>
      <c r="D7" s="133"/>
      <c r="E7" s="133"/>
      <c r="F7" s="172" t="s">
        <v>14</v>
      </c>
      <c r="G7" s="170" t="s">
        <v>14</v>
      </c>
      <c r="H7" s="172" t="s">
        <v>14</v>
      </c>
      <c r="I7" s="213"/>
      <c r="J7" s="216"/>
    </row>
    <row r="8" spans="1:10" ht="15.75" x14ac:dyDescent="0.25">
      <c r="A8" s="31"/>
      <c r="B8" s="31"/>
      <c r="C8" s="31"/>
      <c r="D8" s="31"/>
      <c r="E8" s="31"/>
      <c r="F8" s="172" t="s">
        <v>17</v>
      </c>
      <c r="G8" s="170" t="s">
        <v>18</v>
      </c>
      <c r="H8" s="172" t="s">
        <v>18</v>
      </c>
      <c r="I8" s="214"/>
      <c r="J8" s="216"/>
    </row>
    <row r="9" spans="1:10" ht="25.5" x14ac:dyDescent="0.25">
      <c r="A9" s="28">
        <v>1</v>
      </c>
      <c r="B9" s="92" t="s">
        <v>81</v>
      </c>
      <c r="C9" s="88">
        <v>8</v>
      </c>
      <c r="D9" s="88" t="s">
        <v>55</v>
      </c>
      <c r="E9" s="93" t="s">
        <v>86</v>
      </c>
      <c r="F9" s="177">
        <v>19.89</v>
      </c>
      <c r="G9" s="200">
        <v>40</v>
      </c>
      <c r="H9" s="176">
        <v>40</v>
      </c>
      <c r="I9" s="11">
        <f t="shared" ref="I9:I17" si="0">SUM(F9:H9)</f>
        <v>99.89</v>
      </c>
      <c r="J9" s="21" t="s">
        <v>244</v>
      </c>
    </row>
    <row r="10" spans="1:10" ht="25.5" customHeight="1" x14ac:dyDescent="0.25">
      <c r="A10" s="28">
        <v>2</v>
      </c>
      <c r="B10" s="94" t="s">
        <v>72</v>
      </c>
      <c r="C10" s="88">
        <v>7</v>
      </c>
      <c r="D10" s="88" t="s">
        <v>252</v>
      </c>
      <c r="E10" s="93" t="s">
        <v>78</v>
      </c>
      <c r="F10" s="202">
        <v>16.829999999999998</v>
      </c>
      <c r="G10" s="126">
        <v>38.700000000000003</v>
      </c>
      <c r="H10" s="140">
        <v>29.38</v>
      </c>
      <c r="I10" s="11">
        <f t="shared" si="0"/>
        <v>84.91</v>
      </c>
      <c r="J10" s="12" t="s">
        <v>244</v>
      </c>
    </row>
    <row r="11" spans="1:10" ht="25.5" customHeight="1" x14ac:dyDescent="0.25">
      <c r="A11" s="28">
        <v>3</v>
      </c>
      <c r="B11" s="92" t="s">
        <v>84</v>
      </c>
      <c r="C11" s="88">
        <v>8</v>
      </c>
      <c r="D11" s="88" t="s">
        <v>251</v>
      </c>
      <c r="E11" s="93" t="s">
        <v>87</v>
      </c>
      <c r="F11" s="179">
        <v>11.22</v>
      </c>
      <c r="G11" s="126">
        <v>28</v>
      </c>
      <c r="H11" s="176">
        <v>30.6</v>
      </c>
      <c r="I11" s="11">
        <f t="shared" si="0"/>
        <v>69.819999999999993</v>
      </c>
      <c r="J11" s="21" t="s">
        <v>245</v>
      </c>
    </row>
    <row r="12" spans="1:10" ht="24" customHeight="1" x14ac:dyDescent="0.25">
      <c r="A12" s="28">
        <v>4</v>
      </c>
      <c r="B12" s="94" t="s">
        <v>73</v>
      </c>
      <c r="C12" s="87">
        <v>7</v>
      </c>
      <c r="D12" s="88" t="s">
        <v>253</v>
      </c>
      <c r="E12" s="93" t="s">
        <v>79</v>
      </c>
      <c r="F12" s="177">
        <v>14.79</v>
      </c>
      <c r="G12" s="178">
        <v>31.2</v>
      </c>
      <c r="H12" s="140">
        <v>22.44</v>
      </c>
      <c r="I12" s="11">
        <f t="shared" si="0"/>
        <v>68.429999999999993</v>
      </c>
      <c r="J12" s="12" t="s">
        <v>245</v>
      </c>
    </row>
    <row r="13" spans="1:10" ht="28.5" customHeight="1" x14ac:dyDescent="0.25">
      <c r="A13" s="28">
        <v>5</v>
      </c>
      <c r="B13" s="92" t="s">
        <v>75</v>
      </c>
      <c r="C13" s="88">
        <v>7</v>
      </c>
      <c r="D13" s="88" t="s">
        <v>253</v>
      </c>
      <c r="E13" s="93" t="s">
        <v>79</v>
      </c>
      <c r="F13" s="177">
        <v>12.24</v>
      </c>
      <c r="G13" s="177">
        <v>25.1</v>
      </c>
      <c r="H13" s="140">
        <v>30.6</v>
      </c>
      <c r="I13" s="11">
        <f t="shared" si="0"/>
        <v>67.94</v>
      </c>
      <c r="J13" s="12" t="s">
        <v>258</v>
      </c>
    </row>
    <row r="14" spans="1:10" ht="24.75" customHeight="1" x14ac:dyDescent="0.25">
      <c r="A14" s="28">
        <v>6</v>
      </c>
      <c r="B14" s="92" t="s">
        <v>83</v>
      </c>
      <c r="C14" s="88">
        <v>8</v>
      </c>
      <c r="D14" s="88" t="s">
        <v>253</v>
      </c>
      <c r="E14" s="93" t="s">
        <v>49</v>
      </c>
      <c r="F14" s="179">
        <v>15.3</v>
      </c>
      <c r="G14" s="126">
        <v>30.5</v>
      </c>
      <c r="H14" s="176">
        <v>15.91</v>
      </c>
      <c r="I14" s="11">
        <f t="shared" si="0"/>
        <v>61.709999999999994</v>
      </c>
      <c r="J14" s="12" t="s">
        <v>258</v>
      </c>
    </row>
    <row r="15" spans="1:10" ht="25.5" x14ac:dyDescent="0.25">
      <c r="A15" s="28">
        <v>7</v>
      </c>
      <c r="B15" s="92" t="s">
        <v>64</v>
      </c>
      <c r="C15" s="87">
        <v>7</v>
      </c>
      <c r="D15" s="88" t="s">
        <v>250</v>
      </c>
      <c r="E15" s="93" t="s">
        <v>76</v>
      </c>
      <c r="F15" s="201">
        <v>12.75</v>
      </c>
      <c r="G15" s="126">
        <v>28.1</v>
      </c>
      <c r="H15" s="202">
        <v>17.14</v>
      </c>
      <c r="I15" s="11">
        <f t="shared" si="0"/>
        <v>57.99</v>
      </c>
      <c r="J15" s="21" t="s">
        <v>258</v>
      </c>
    </row>
    <row r="16" spans="1:10" ht="25.5" x14ac:dyDescent="0.25">
      <c r="A16" s="28">
        <v>8</v>
      </c>
      <c r="B16" s="92" t="s">
        <v>85</v>
      </c>
      <c r="C16" s="88">
        <v>8</v>
      </c>
      <c r="D16" s="88" t="s">
        <v>257</v>
      </c>
      <c r="E16" s="93" t="s">
        <v>88</v>
      </c>
      <c r="F16" s="179">
        <v>11.22</v>
      </c>
      <c r="G16" s="126">
        <v>24.2</v>
      </c>
      <c r="H16" s="176">
        <v>10.199999999999999</v>
      </c>
      <c r="I16" s="11">
        <f t="shared" si="0"/>
        <v>45.620000000000005</v>
      </c>
      <c r="J16" s="21" t="s">
        <v>258</v>
      </c>
    </row>
    <row r="17" spans="1:10" ht="25.5" x14ac:dyDescent="0.25">
      <c r="A17" s="28">
        <v>9</v>
      </c>
      <c r="B17" s="92" t="s">
        <v>82</v>
      </c>
      <c r="C17" s="88">
        <v>8</v>
      </c>
      <c r="D17" s="88" t="s">
        <v>250</v>
      </c>
      <c r="E17" s="93" t="s">
        <v>76</v>
      </c>
      <c r="F17" s="199">
        <v>12.75</v>
      </c>
      <c r="G17" s="204">
        <v>0</v>
      </c>
      <c r="H17" s="198">
        <v>0</v>
      </c>
      <c r="I17" s="11">
        <f t="shared" si="0"/>
        <v>12.75</v>
      </c>
      <c r="J17" s="21"/>
    </row>
    <row r="18" spans="1:10" ht="30" customHeight="1" x14ac:dyDescent="0.25">
      <c r="A18" s="28">
        <v>10</v>
      </c>
      <c r="B18" s="93" t="s">
        <v>66</v>
      </c>
      <c r="C18" s="88">
        <v>7</v>
      </c>
      <c r="D18" s="88" t="s">
        <v>251</v>
      </c>
      <c r="E18" s="93" t="s">
        <v>77</v>
      </c>
      <c r="F18" s="223" t="s">
        <v>246</v>
      </c>
      <c r="G18" s="224"/>
      <c r="H18" s="224"/>
      <c r="I18" s="225"/>
      <c r="J18" s="30"/>
    </row>
    <row r="19" spans="1:10" ht="30" customHeight="1" x14ac:dyDescent="0.25">
      <c r="A19" s="28">
        <v>11</v>
      </c>
      <c r="B19" s="93" t="s">
        <v>67</v>
      </c>
      <c r="C19" s="87">
        <v>7</v>
      </c>
      <c r="D19" s="88" t="s">
        <v>251</v>
      </c>
      <c r="E19" s="93" t="s">
        <v>77</v>
      </c>
      <c r="F19" s="223" t="s">
        <v>246</v>
      </c>
      <c r="G19" s="224"/>
      <c r="H19" s="224"/>
      <c r="I19" s="225"/>
      <c r="J19" s="30"/>
    </row>
    <row r="20" spans="1:10" ht="30" customHeight="1" x14ac:dyDescent="0.25">
      <c r="A20" s="28">
        <v>12</v>
      </c>
      <c r="B20" s="93" t="s">
        <v>68</v>
      </c>
      <c r="C20" s="88">
        <v>7</v>
      </c>
      <c r="D20" s="88" t="s">
        <v>251</v>
      </c>
      <c r="E20" s="93" t="s">
        <v>77</v>
      </c>
      <c r="F20" s="223" t="s">
        <v>246</v>
      </c>
      <c r="G20" s="224"/>
      <c r="H20" s="224"/>
      <c r="I20" s="225"/>
      <c r="J20" s="30"/>
    </row>
    <row r="21" spans="1:10" ht="30" customHeight="1" x14ac:dyDescent="0.25">
      <c r="A21" s="28">
        <v>13</v>
      </c>
      <c r="B21" s="93" t="s">
        <v>69</v>
      </c>
      <c r="C21" s="87">
        <v>7</v>
      </c>
      <c r="D21" s="88" t="s">
        <v>251</v>
      </c>
      <c r="E21" s="93" t="s">
        <v>77</v>
      </c>
      <c r="F21" s="223" t="s">
        <v>246</v>
      </c>
      <c r="G21" s="224"/>
      <c r="H21" s="224"/>
      <c r="I21" s="225"/>
      <c r="J21" s="30"/>
    </row>
    <row r="22" spans="1:10" ht="30" customHeight="1" x14ac:dyDescent="0.25">
      <c r="A22" s="28">
        <v>14</v>
      </c>
      <c r="B22" s="92" t="s">
        <v>80</v>
      </c>
      <c r="C22" s="88">
        <v>8</v>
      </c>
      <c r="D22" s="88" t="s">
        <v>55</v>
      </c>
      <c r="E22" s="93" t="s">
        <v>86</v>
      </c>
      <c r="F22" s="223" t="s">
        <v>246</v>
      </c>
      <c r="G22" s="224"/>
      <c r="H22" s="224"/>
      <c r="I22" s="225"/>
      <c r="J22" s="24"/>
    </row>
    <row r="24" spans="1:10" x14ac:dyDescent="0.25">
      <c r="A24" t="s">
        <v>259</v>
      </c>
    </row>
  </sheetData>
  <sortState ref="A9:J22">
    <sortCondition descending="1" ref="I9:I22"/>
  </sortState>
  <mergeCells count="12">
    <mergeCell ref="A1:I1"/>
    <mergeCell ref="A2:I2"/>
    <mergeCell ref="A3:I3"/>
    <mergeCell ref="A4:H4"/>
    <mergeCell ref="F5:H5"/>
    <mergeCell ref="I5:I8"/>
    <mergeCell ref="F19:I19"/>
    <mergeCell ref="F20:I20"/>
    <mergeCell ref="F21:I21"/>
    <mergeCell ref="F22:I22"/>
    <mergeCell ref="J5:J8"/>
    <mergeCell ref="F18:I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3" workbookViewId="0">
      <selection activeCell="E27" sqref="E27"/>
    </sheetView>
  </sheetViews>
  <sheetFormatPr defaultRowHeight="15" x14ac:dyDescent="0.25"/>
  <cols>
    <col min="1" max="1" width="4" customWidth="1"/>
    <col min="2" max="2" width="29.42578125" customWidth="1"/>
    <col min="3" max="3" width="8.7109375" customWidth="1"/>
    <col min="4" max="4" width="13.7109375" customWidth="1"/>
    <col min="5" max="5" width="23.85546875" customWidth="1"/>
    <col min="9" max="9" width="9.42578125" customWidth="1"/>
    <col min="10" max="10" width="11.85546875" customWidth="1"/>
  </cols>
  <sheetData>
    <row r="1" spans="1:10" ht="15.75" x14ac:dyDescent="0.25">
      <c r="A1" s="220" t="s">
        <v>1</v>
      </c>
      <c r="B1" s="220"/>
      <c r="C1" s="220"/>
      <c r="D1" s="220"/>
      <c r="E1" s="220"/>
      <c r="F1" s="220"/>
      <c r="G1" s="220"/>
      <c r="H1" s="220"/>
      <c r="I1" s="220"/>
    </row>
    <row r="2" spans="1:10" ht="15.75" x14ac:dyDescent="0.25">
      <c r="A2" s="221" t="s">
        <v>152</v>
      </c>
      <c r="B2" s="221"/>
      <c r="C2" s="221"/>
      <c r="D2" s="221"/>
      <c r="E2" s="221"/>
      <c r="F2" s="221"/>
      <c r="G2" s="221"/>
      <c r="H2" s="221"/>
      <c r="I2" s="221"/>
    </row>
    <row r="3" spans="1:10" ht="15.75" x14ac:dyDescent="0.25">
      <c r="A3" s="221" t="s">
        <v>21</v>
      </c>
      <c r="B3" s="221"/>
      <c r="C3" s="221"/>
      <c r="D3" s="221"/>
      <c r="E3" s="221"/>
      <c r="F3" s="221"/>
      <c r="G3" s="221"/>
      <c r="H3" s="221"/>
      <c r="I3" s="221"/>
    </row>
    <row r="4" spans="1:10" ht="16.5" thickBot="1" x14ac:dyDescent="0.3">
      <c r="A4" s="220" t="s">
        <v>2</v>
      </c>
      <c r="B4" s="220"/>
      <c r="C4" s="220"/>
      <c r="D4" s="220"/>
      <c r="E4" s="220"/>
      <c r="F4" s="220"/>
      <c r="G4" s="220"/>
      <c r="H4" s="220"/>
      <c r="I4" s="220"/>
    </row>
    <row r="5" spans="1:10" ht="15.75" customHeight="1" x14ac:dyDescent="0.25">
      <c r="A5" s="130" t="s">
        <v>20</v>
      </c>
      <c r="B5" s="132" t="s">
        <v>4</v>
      </c>
      <c r="C5" s="134" t="s">
        <v>5</v>
      </c>
      <c r="D5" s="132" t="s">
        <v>6</v>
      </c>
      <c r="E5" s="132" t="s">
        <v>7</v>
      </c>
      <c r="F5" s="135" t="s">
        <v>16</v>
      </c>
      <c r="G5" s="136"/>
      <c r="H5" s="137"/>
      <c r="I5" s="212" t="s">
        <v>9</v>
      </c>
      <c r="J5" s="215" t="s">
        <v>10</v>
      </c>
    </row>
    <row r="6" spans="1:10" ht="15.75" x14ac:dyDescent="0.25">
      <c r="A6" s="131"/>
      <c r="B6" s="133"/>
      <c r="C6" s="133"/>
      <c r="D6" s="133"/>
      <c r="E6" s="133"/>
      <c r="F6" s="26" t="s">
        <v>11</v>
      </c>
      <c r="G6" s="7" t="s">
        <v>12</v>
      </c>
      <c r="H6" s="26" t="s">
        <v>13</v>
      </c>
      <c r="I6" s="213"/>
      <c r="J6" s="216"/>
    </row>
    <row r="7" spans="1:10" ht="15.75" x14ac:dyDescent="0.25">
      <c r="A7" s="131"/>
      <c r="B7" s="133"/>
      <c r="C7" s="133"/>
      <c r="D7" s="133"/>
      <c r="E7" s="133"/>
      <c r="F7" s="26" t="s">
        <v>14</v>
      </c>
      <c r="G7" s="7" t="s">
        <v>14</v>
      </c>
      <c r="H7" s="26" t="s">
        <v>14</v>
      </c>
      <c r="I7" s="213"/>
      <c r="J7" s="216"/>
    </row>
    <row r="8" spans="1:10" ht="15.75" x14ac:dyDescent="0.25">
      <c r="A8" s="131"/>
      <c r="B8" s="133"/>
      <c r="C8" s="133"/>
      <c r="D8" s="133"/>
      <c r="E8" s="133"/>
      <c r="F8" s="26" t="s">
        <v>17</v>
      </c>
      <c r="G8" s="7" t="s">
        <v>18</v>
      </c>
      <c r="H8" s="26" t="s">
        <v>18</v>
      </c>
      <c r="I8" s="214"/>
      <c r="J8" s="217"/>
    </row>
    <row r="9" spans="1:10" ht="15.75" x14ac:dyDescent="0.25">
      <c r="A9" s="124"/>
      <c r="B9" s="124"/>
      <c r="C9" s="124"/>
      <c r="D9" s="124"/>
      <c r="E9" s="124"/>
      <c r="F9" s="124"/>
      <c r="G9" s="124"/>
      <c r="H9" s="124"/>
      <c r="I9" s="124"/>
      <c r="J9" s="43"/>
    </row>
    <row r="10" spans="1:10" ht="25.5" x14ac:dyDescent="0.25">
      <c r="A10" s="103">
        <v>1</v>
      </c>
      <c r="B10" s="92" t="s">
        <v>144</v>
      </c>
      <c r="C10" s="152">
        <v>10</v>
      </c>
      <c r="D10" s="152" t="s">
        <v>55</v>
      </c>
      <c r="E10" s="93" t="s">
        <v>106</v>
      </c>
      <c r="F10" s="138">
        <v>13.2</v>
      </c>
      <c r="G10" s="138">
        <v>39.369999999999997</v>
      </c>
      <c r="H10" s="165">
        <v>40</v>
      </c>
      <c r="I10" s="180">
        <f t="shared" ref="I10:I28" si="0">SUM(F10:H10)</f>
        <v>92.57</v>
      </c>
      <c r="J10" s="30" t="s">
        <v>244</v>
      </c>
    </row>
    <row r="11" spans="1:10" ht="25.5" x14ac:dyDescent="0.25">
      <c r="A11" s="23">
        <v>2</v>
      </c>
      <c r="B11" s="93" t="s">
        <v>131</v>
      </c>
      <c r="C11" s="151">
        <v>9</v>
      </c>
      <c r="D11" s="152" t="s">
        <v>60</v>
      </c>
      <c r="E11" s="102" t="s">
        <v>105</v>
      </c>
      <c r="F11" s="183">
        <v>15.18</v>
      </c>
      <c r="G11" s="183">
        <v>40</v>
      </c>
      <c r="H11" s="165">
        <v>30.02</v>
      </c>
      <c r="I11" s="180">
        <f t="shared" si="0"/>
        <v>85.2</v>
      </c>
      <c r="J11" s="30" t="s">
        <v>244</v>
      </c>
    </row>
    <row r="12" spans="1:10" ht="25.5" x14ac:dyDescent="0.25">
      <c r="A12" s="103">
        <v>3</v>
      </c>
      <c r="B12" s="92" t="s">
        <v>143</v>
      </c>
      <c r="C12" s="152">
        <v>10</v>
      </c>
      <c r="D12" s="152" t="s">
        <v>55</v>
      </c>
      <c r="E12" s="93" t="s">
        <v>106</v>
      </c>
      <c r="F12" s="183">
        <v>19.8</v>
      </c>
      <c r="G12" s="183">
        <v>25.38</v>
      </c>
      <c r="H12" s="164">
        <v>39.619999999999997</v>
      </c>
      <c r="I12" s="180">
        <f t="shared" si="0"/>
        <v>84.8</v>
      </c>
      <c r="J12" s="30" t="s">
        <v>244</v>
      </c>
    </row>
    <row r="13" spans="1:10" ht="25.5" x14ac:dyDescent="0.25">
      <c r="A13" s="23">
        <v>4</v>
      </c>
      <c r="B13" s="92" t="s">
        <v>139</v>
      </c>
      <c r="C13" s="152">
        <v>10</v>
      </c>
      <c r="D13" s="88" t="s">
        <v>55</v>
      </c>
      <c r="E13" s="93" t="s">
        <v>106</v>
      </c>
      <c r="F13" s="183">
        <v>9.9</v>
      </c>
      <c r="G13" s="183">
        <v>33.21</v>
      </c>
      <c r="H13" s="164">
        <v>39.64</v>
      </c>
      <c r="I13" s="180">
        <f t="shared" si="0"/>
        <v>82.75</v>
      </c>
      <c r="J13" s="30" t="s">
        <v>245</v>
      </c>
    </row>
    <row r="14" spans="1:10" ht="25.5" x14ac:dyDescent="0.25">
      <c r="A14" s="103">
        <v>5</v>
      </c>
      <c r="B14" s="92" t="s">
        <v>170</v>
      </c>
      <c r="C14" s="151">
        <v>11</v>
      </c>
      <c r="D14" s="88" t="s">
        <v>179</v>
      </c>
      <c r="E14" s="93" t="s">
        <v>49</v>
      </c>
      <c r="F14" s="183">
        <v>9.24</v>
      </c>
      <c r="G14" s="183">
        <v>30.11</v>
      </c>
      <c r="H14" s="164">
        <v>39.200000000000003</v>
      </c>
      <c r="I14" s="180">
        <f t="shared" si="0"/>
        <v>78.550000000000011</v>
      </c>
      <c r="J14" s="30" t="s">
        <v>245</v>
      </c>
    </row>
    <row r="15" spans="1:10" ht="25.5" x14ac:dyDescent="0.25">
      <c r="A15" s="23">
        <v>6</v>
      </c>
      <c r="B15" s="92" t="s">
        <v>168</v>
      </c>
      <c r="C15" s="151">
        <v>11</v>
      </c>
      <c r="D15" s="88" t="s">
        <v>176</v>
      </c>
      <c r="E15" s="93" t="s">
        <v>88</v>
      </c>
      <c r="F15" s="183">
        <v>6.6</v>
      </c>
      <c r="G15" s="183">
        <v>31</v>
      </c>
      <c r="H15" s="164">
        <v>37.11</v>
      </c>
      <c r="I15" s="180">
        <f t="shared" si="0"/>
        <v>74.710000000000008</v>
      </c>
      <c r="J15" s="30" t="s">
        <v>245</v>
      </c>
    </row>
    <row r="16" spans="1:10" ht="25.5" x14ac:dyDescent="0.25">
      <c r="A16" s="103">
        <v>7</v>
      </c>
      <c r="B16" s="94" t="s">
        <v>130</v>
      </c>
      <c r="C16" s="151">
        <v>9</v>
      </c>
      <c r="D16" s="152" t="s">
        <v>60</v>
      </c>
      <c r="E16" s="93" t="s">
        <v>105</v>
      </c>
      <c r="F16" s="183">
        <v>11.22</v>
      </c>
      <c r="G16" s="183">
        <v>26.24</v>
      </c>
      <c r="H16" s="165">
        <v>36.78</v>
      </c>
      <c r="I16" s="180">
        <f t="shared" si="0"/>
        <v>74.240000000000009</v>
      </c>
      <c r="J16" s="30" t="s">
        <v>245</v>
      </c>
    </row>
    <row r="17" spans="1:10" ht="25.5" x14ac:dyDescent="0.25">
      <c r="A17" s="28">
        <v>8</v>
      </c>
      <c r="B17" s="92" t="s">
        <v>151</v>
      </c>
      <c r="C17" s="87">
        <v>11</v>
      </c>
      <c r="D17" s="152" t="s">
        <v>176</v>
      </c>
      <c r="E17" s="93" t="s">
        <v>88</v>
      </c>
      <c r="F17" s="203">
        <v>7.92</v>
      </c>
      <c r="G17" s="186">
        <v>31.7</v>
      </c>
      <c r="H17" s="175">
        <v>34.19</v>
      </c>
      <c r="I17" s="180">
        <f t="shared" si="0"/>
        <v>73.81</v>
      </c>
      <c r="J17" s="30" t="s">
        <v>245</v>
      </c>
    </row>
    <row r="18" spans="1:10" ht="25.5" x14ac:dyDescent="0.25">
      <c r="A18" s="103">
        <v>9</v>
      </c>
      <c r="B18" s="206" t="s">
        <v>133</v>
      </c>
      <c r="C18" s="87">
        <v>9</v>
      </c>
      <c r="D18" s="152" t="s">
        <v>55</v>
      </c>
      <c r="E18" s="93" t="s">
        <v>106</v>
      </c>
      <c r="F18" s="184">
        <v>8.58</v>
      </c>
      <c r="G18" s="184">
        <v>22.24</v>
      </c>
      <c r="H18" s="165">
        <v>36.700000000000003</v>
      </c>
      <c r="I18" s="180">
        <f t="shared" si="0"/>
        <v>67.52000000000001</v>
      </c>
      <c r="J18" s="30" t="s">
        <v>245</v>
      </c>
    </row>
    <row r="19" spans="1:10" ht="25.5" x14ac:dyDescent="0.25">
      <c r="A19" s="23">
        <v>10</v>
      </c>
      <c r="B19" s="100" t="s">
        <v>140</v>
      </c>
      <c r="C19" s="88">
        <v>10</v>
      </c>
      <c r="D19" s="88" t="s">
        <v>176</v>
      </c>
      <c r="E19" s="97" t="s">
        <v>88</v>
      </c>
      <c r="F19" s="183">
        <v>7.92</v>
      </c>
      <c r="G19" s="183">
        <v>29.03</v>
      </c>
      <c r="H19" s="164">
        <v>29.19</v>
      </c>
      <c r="I19" s="180">
        <f t="shared" si="0"/>
        <v>66.14</v>
      </c>
      <c r="J19" s="30" t="s">
        <v>255</v>
      </c>
    </row>
    <row r="20" spans="1:10" ht="25.5" x14ac:dyDescent="0.25">
      <c r="A20" s="103">
        <v>11</v>
      </c>
      <c r="B20" s="207" t="s">
        <v>132</v>
      </c>
      <c r="C20" s="87">
        <v>9</v>
      </c>
      <c r="D20" s="152" t="s">
        <v>176</v>
      </c>
      <c r="E20" s="93" t="s">
        <v>88</v>
      </c>
      <c r="F20" s="183">
        <v>8.58</v>
      </c>
      <c r="G20" s="183">
        <v>23.91</v>
      </c>
      <c r="H20" s="165">
        <v>32.53</v>
      </c>
      <c r="I20" s="180">
        <f t="shared" si="0"/>
        <v>65.02000000000001</v>
      </c>
      <c r="J20" s="30" t="s">
        <v>255</v>
      </c>
    </row>
    <row r="21" spans="1:10" ht="25.5" x14ac:dyDescent="0.25">
      <c r="A21" s="23">
        <v>12</v>
      </c>
      <c r="B21" s="207" t="s">
        <v>135</v>
      </c>
      <c r="C21" s="87">
        <v>9</v>
      </c>
      <c r="D21" s="152" t="s">
        <v>55</v>
      </c>
      <c r="E21" s="97" t="s">
        <v>106</v>
      </c>
      <c r="F21" s="183">
        <v>6.6</v>
      </c>
      <c r="G21" s="183">
        <v>26.95</v>
      </c>
      <c r="H21" s="164">
        <v>30.86</v>
      </c>
      <c r="I21" s="180">
        <f t="shared" si="0"/>
        <v>64.41</v>
      </c>
      <c r="J21" s="30" t="s">
        <v>255</v>
      </c>
    </row>
    <row r="22" spans="1:10" ht="25.5" x14ac:dyDescent="0.25">
      <c r="A22" s="103">
        <v>13</v>
      </c>
      <c r="B22" s="100" t="s">
        <v>145</v>
      </c>
      <c r="C22" s="88">
        <v>10</v>
      </c>
      <c r="D22" s="152" t="s">
        <v>178</v>
      </c>
      <c r="E22" s="29" t="s">
        <v>50</v>
      </c>
      <c r="F22" s="183">
        <v>0</v>
      </c>
      <c r="G22" s="183">
        <v>28.38</v>
      </c>
      <c r="H22" s="164">
        <v>35.86</v>
      </c>
      <c r="I22" s="180">
        <f t="shared" si="0"/>
        <v>64.239999999999995</v>
      </c>
      <c r="J22" s="30" t="s">
        <v>255</v>
      </c>
    </row>
    <row r="23" spans="1:10" ht="25.5" x14ac:dyDescent="0.25">
      <c r="A23" s="23">
        <v>14</v>
      </c>
      <c r="B23" s="102" t="s">
        <v>134</v>
      </c>
      <c r="C23" s="87">
        <v>9</v>
      </c>
      <c r="D23" s="88" t="s">
        <v>55</v>
      </c>
      <c r="E23" s="97" t="s">
        <v>106</v>
      </c>
      <c r="F23" s="183">
        <v>5.94</v>
      </c>
      <c r="G23" s="183">
        <v>23.99</v>
      </c>
      <c r="H23" s="165">
        <v>29.19</v>
      </c>
      <c r="I23" s="180">
        <f t="shared" si="0"/>
        <v>59.120000000000005</v>
      </c>
      <c r="J23" s="30" t="s">
        <v>255</v>
      </c>
    </row>
    <row r="24" spans="1:10" ht="25.5" x14ac:dyDescent="0.25">
      <c r="A24" s="103">
        <v>15</v>
      </c>
      <c r="B24" s="100" t="s">
        <v>149</v>
      </c>
      <c r="C24" s="87">
        <v>11</v>
      </c>
      <c r="D24" s="88" t="s">
        <v>176</v>
      </c>
      <c r="E24" s="93" t="s">
        <v>88</v>
      </c>
      <c r="F24" s="183">
        <v>11.22</v>
      </c>
      <c r="G24" s="183">
        <v>33.76</v>
      </c>
      <c r="H24" s="164">
        <v>0</v>
      </c>
      <c r="I24" s="180">
        <f t="shared" si="0"/>
        <v>44.98</v>
      </c>
      <c r="J24" s="30" t="s">
        <v>255</v>
      </c>
    </row>
    <row r="25" spans="1:10" ht="25.5" x14ac:dyDescent="0.25">
      <c r="A25" s="23">
        <v>16</v>
      </c>
      <c r="B25" s="100" t="s">
        <v>141</v>
      </c>
      <c r="C25" s="88">
        <v>10</v>
      </c>
      <c r="D25" s="152" t="s">
        <v>179</v>
      </c>
      <c r="E25" s="93" t="s">
        <v>49</v>
      </c>
      <c r="F25" s="183">
        <v>13.2</v>
      </c>
      <c r="G25" s="183">
        <v>31.11</v>
      </c>
      <c r="H25" s="165">
        <v>0</v>
      </c>
      <c r="I25" s="180">
        <f t="shared" si="0"/>
        <v>44.31</v>
      </c>
      <c r="J25" s="30" t="s">
        <v>255</v>
      </c>
    </row>
    <row r="26" spans="1:10" ht="25.5" x14ac:dyDescent="0.25">
      <c r="A26" s="103">
        <v>17</v>
      </c>
      <c r="B26" s="100" t="s">
        <v>147</v>
      </c>
      <c r="C26" s="87">
        <v>11</v>
      </c>
      <c r="D26" s="152" t="s">
        <v>176</v>
      </c>
      <c r="E26" s="93" t="s">
        <v>88</v>
      </c>
      <c r="F26" s="183">
        <v>7.92</v>
      </c>
      <c r="G26" s="183">
        <v>0</v>
      </c>
      <c r="H26" s="164">
        <v>30.02</v>
      </c>
      <c r="I26" s="180">
        <f t="shared" si="0"/>
        <v>37.94</v>
      </c>
      <c r="J26" s="30" t="s">
        <v>255</v>
      </c>
    </row>
    <row r="27" spans="1:10" ht="25.5" x14ac:dyDescent="0.25">
      <c r="A27" s="23">
        <v>18</v>
      </c>
      <c r="B27" s="100" t="s">
        <v>138</v>
      </c>
      <c r="C27" s="88">
        <v>10</v>
      </c>
      <c r="D27" s="152" t="s">
        <v>60</v>
      </c>
      <c r="E27" s="93" t="s">
        <v>76</v>
      </c>
      <c r="F27" s="185">
        <v>9.9</v>
      </c>
      <c r="G27" s="185">
        <v>26.05</v>
      </c>
      <c r="H27" s="166">
        <v>0</v>
      </c>
      <c r="I27" s="180">
        <f t="shared" si="0"/>
        <v>35.950000000000003</v>
      </c>
      <c r="J27" s="30" t="s">
        <v>255</v>
      </c>
    </row>
    <row r="28" spans="1:10" ht="25.5" x14ac:dyDescent="0.25">
      <c r="A28" s="23">
        <v>19</v>
      </c>
      <c r="B28" s="102" t="s">
        <v>137</v>
      </c>
      <c r="C28" s="88">
        <v>10</v>
      </c>
      <c r="D28" s="152" t="s">
        <v>60</v>
      </c>
      <c r="E28" s="93" t="s">
        <v>76</v>
      </c>
      <c r="F28" s="183">
        <v>6.6</v>
      </c>
      <c r="G28" s="183">
        <v>20.100000000000001</v>
      </c>
      <c r="H28" s="166">
        <v>0</v>
      </c>
      <c r="I28" s="180">
        <f t="shared" si="0"/>
        <v>26.700000000000003</v>
      </c>
      <c r="J28" s="30" t="s">
        <v>255</v>
      </c>
    </row>
    <row r="29" spans="1:10" ht="25.5" x14ac:dyDescent="0.25">
      <c r="A29" s="23">
        <v>20</v>
      </c>
      <c r="B29" s="205" t="s">
        <v>136</v>
      </c>
      <c r="C29" s="87">
        <v>9</v>
      </c>
      <c r="D29" s="152" t="s">
        <v>176</v>
      </c>
      <c r="E29" s="97" t="s">
        <v>88</v>
      </c>
      <c r="F29" s="229" t="s">
        <v>160</v>
      </c>
      <c r="G29" s="230"/>
      <c r="H29" s="230"/>
      <c r="I29" s="231"/>
      <c r="J29" s="12"/>
    </row>
    <row r="30" spans="1:10" ht="25.5" x14ac:dyDescent="0.25">
      <c r="A30" s="23">
        <v>21</v>
      </c>
      <c r="B30" s="100" t="s">
        <v>142</v>
      </c>
      <c r="C30" s="88">
        <v>10</v>
      </c>
      <c r="D30" s="152" t="s">
        <v>177</v>
      </c>
      <c r="E30" s="93" t="s">
        <v>146</v>
      </c>
      <c r="F30" s="229" t="s">
        <v>160</v>
      </c>
      <c r="G30" s="230"/>
      <c r="H30" s="230"/>
      <c r="I30" s="231"/>
      <c r="J30" s="12"/>
    </row>
    <row r="31" spans="1:10" ht="25.5" x14ac:dyDescent="0.25">
      <c r="A31" s="23">
        <v>22</v>
      </c>
      <c r="B31" s="100" t="s">
        <v>148</v>
      </c>
      <c r="C31" s="87">
        <v>11</v>
      </c>
      <c r="D31" s="152" t="s">
        <v>177</v>
      </c>
      <c r="E31" s="93" t="s">
        <v>146</v>
      </c>
      <c r="F31" s="229" t="s">
        <v>160</v>
      </c>
      <c r="G31" s="230"/>
      <c r="H31" s="230"/>
      <c r="I31" s="231"/>
      <c r="J31" s="12"/>
    </row>
    <row r="32" spans="1:10" ht="25.5" x14ac:dyDescent="0.25">
      <c r="A32" s="23">
        <v>23</v>
      </c>
      <c r="B32" s="92" t="s">
        <v>150</v>
      </c>
      <c r="C32" s="87">
        <v>11</v>
      </c>
      <c r="D32" s="152" t="s">
        <v>60</v>
      </c>
      <c r="E32" s="93" t="s">
        <v>76</v>
      </c>
      <c r="F32" s="229" t="s">
        <v>160</v>
      </c>
      <c r="G32" s="230"/>
      <c r="H32" s="230"/>
      <c r="I32" s="231"/>
      <c r="J32" s="12"/>
    </row>
    <row r="33" spans="1:9" ht="15.75" x14ac:dyDescent="0.25">
      <c r="A33" s="228" t="s">
        <v>243</v>
      </c>
      <c r="B33" s="228"/>
      <c r="C33" s="228"/>
      <c r="D33" s="228"/>
      <c r="E33" s="228"/>
      <c r="F33" s="228"/>
      <c r="G33" s="228"/>
      <c r="H33" s="228"/>
      <c r="I33" s="228"/>
    </row>
    <row r="34" spans="1:9" ht="15.75" x14ac:dyDescent="0.25">
      <c r="A34" s="32"/>
      <c r="B34" s="33"/>
      <c r="C34" s="33"/>
      <c r="D34" s="33"/>
      <c r="E34" s="33"/>
      <c r="F34" s="32"/>
      <c r="G34" s="32"/>
      <c r="H34" s="32"/>
      <c r="I34" s="32"/>
    </row>
  </sheetData>
  <sortState ref="A10:J32">
    <sortCondition descending="1" ref="I10:I32"/>
  </sortState>
  <mergeCells count="11">
    <mergeCell ref="J5:J8"/>
    <mergeCell ref="I5:I8"/>
    <mergeCell ref="A33:I33"/>
    <mergeCell ref="A1:I1"/>
    <mergeCell ref="A2:I2"/>
    <mergeCell ref="A3:I3"/>
    <mergeCell ref="A4:I4"/>
    <mergeCell ref="F29:I29"/>
    <mergeCell ref="F30:I30"/>
    <mergeCell ref="F31:I31"/>
    <mergeCell ref="F32:I3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0" workbookViewId="0">
      <selection activeCell="E19" sqref="E19"/>
    </sheetView>
  </sheetViews>
  <sheetFormatPr defaultRowHeight="15" x14ac:dyDescent="0.25"/>
  <cols>
    <col min="1" max="1" width="4.7109375" customWidth="1"/>
    <col min="2" max="2" width="28.7109375" customWidth="1"/>
    <col min="3" max="3" width="6.28515625" customWidth="1"/>
    <col min="5" max="5" width="22.42578125" customWidth="1"/>
    <col min="6" max="6" width="8.42578125" customWidth="1"/>
    <col min="7" max="7" width="7.7109375" customWidth="1"/>
    <col min="8" max="8" width="8" customWidth="1"/>
    <col min="9" max="9" width="7.85546875" customWidth="1"/>
    <col min="10" max="10" width="12.140625" customWidth="1"/>
  </cols>
  <sheetData>
    <row r="1" spans="1:10" ht="15.75" x14ac:dyDescent="0.25">
      <c r="A1" s="236" t="s">
        <v>1</v>
      </c>
      <c r="B1" s="236"/>
      <c r="C1" s="236"/>
      <c r="D1" s="236"/>
      <c r="E1" s="236"/>
      <c r="F1" s="236"/>
      <c r="G1" s="236"/>
      <c r="H1" s="236"/>
      <c r="I1" s="236"/>
    </row>
    <row r="2" spans="1:10" ht="15.75" x14ac:dyDescent="0.25">
      <c r="A2" s="235" t="s">
        <v>152</v>
      </c>
      <c r="B2" s="235"/>
      <c r="C2" s="235"/>
      <c r="D2" s="235"/>
      <c r="E2" s="235"/>
      <c r="F2" s="235"/>
      <c r="G2" s="235"/>
      <c r="H2" s="235"/>
      <c r="I2" s="235"/>
    </row>
    <row r="3" spans="1:10" ht="15.75" x14ac:dyDescent="0.25">
      <c r="A3" s="235" t="s">
        <v>22</v>
      </c>
      <c r="B3" s="235"/>
      <c r="C3" s="235"/>
      <c r="D3" s="235"/>
      <c r="E3" s="235"/>
      <c r="F3" s="235"/>
      <c r="G3" s="235"/>
      <c r="H3" s="235"/>
      <c r="I3" s="235"/>
    </row>
    <row r="4" spans="1:10" ht="16.5" thickBo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</row>
    <row r="5" spans="1:10" x14ac:dyDescent="0.25">
      <c r="A5" s="237" t="s">
        <v>3</v>
      </c>
      <c r="B5" s="239" t="s">
        <v>4</v>
      </c>
      <c r="C5" s="212" t="s">
        <v>5</v>
      </c>
      <c r="D5" s="241" t="s">
        <v>6</v>
      </c>
      <c r="E5" s="212" t="s">
        <v>7</v>
      </c>
      <c r="F5" s="243" t="s">
        <v>16</v>
      </c>
      <c r="G5" s="244"/>
      <c r="H5" s="244"/>
      <c r="I5" s="227" t="s">
        <v>9</v>
      </c>
      <c r="J5" s="215" t="s">
        <v>10</v>
      </c>
    </row>
    <row r="6" spans="1:10" x14ac:dyDescent="0.25">
      <c r="A6" s="238"/>
      <c r="B6" s="240"/>
      <c r="C6" s="213"/>
      <c r="D6" s="242"/>
      <c r="E6" s="213"/>
      <c r="F6" s="245"/>
      <c r="G6" s="246"/>
      <c r="H6" s="246"/>
      <c r="I6" s="227"/>
      <c r="J6" s="216"/>
    </row>
    <row r="7" spans="1:10" ht="15.75" x14ac:dyDescent="0.25">
      <c r="A7" s="238"/>
      <c r="B7" s="240"/>
      <c r="C7" s="213"/>
      <c r="D7" s="242"/>
      <c r="E7" s="213"/>
      <c r="F7" s="34" t="s">
        <v>11</v>
      </c>
      <c r="G7" s="35" t="s">
        <v>12</v>
      </c>
      <c r="H7" s="34" t="s">
        <v>13</v>
      </c>
      <c r="I7" s="227"/>
      <c r="J7" s="216"/>
    </row>
    <row r="8" spans="1:10" ht="15.75" x14ac:dyDescent="0.25">
      <c r="A8" s="238"/>
      <c r="B8" s="240"/>
      <c r="C8" s="213"/>
      <c r="D8" s="242"/>
      <c r="E8" s="213"/>
      <c r="F8" s="34" t="s">
        <v>14</v>
      </c>
      <c r="G8" s="36" t="s">
        <v>14</v>
      </c>
      <c r="H8" s="34" t="s">
        <v>14</v>
      </c>
      <c r="I8" s="227"/>
      <c r="J8" s="216"/>
    </row>
    <row r="9" spans="1:10" ht="15.75" x14ac:dyDescent="0.25">
      <c r="A9" s="238"/>
      <c r="B9" s="240"/>
      <c r="C9" s="213"/>
      <c r="D9" s="242"/>
      <c r="E9" s="213"/>
      <c r="F9" s="34">
        <v>20</v>
      </c>
      <c r="G9" s="36">
        <v>40</v>
      </c>
      <c r="H9" s="34">
        <v>40</v>
      </c>
      <c r="I9" s="212"/>
      <c r="J9" s="216"/>
    </row>
    <row r="10" spans="1:10" ht="17.100000000000001" customHeight="1" x14ac:dyDescent="0.25">
      <c r="A10" s="37"/>
      <c r="B10" s="93"/>
      <c r="C10" s="93"/>
      <c r="D10" s="93"/>
      <c r="E10" s="93"/>
      <c r="F10" s="88"/>
      <c r="G10" s="88"/>
      <c r="H10" s="39"/>
      <c r="I10" s="38"/>
      <c r="J10" s="12"/>
    </row>
    <row r="11" spans="1:10" ht="25.5" x14ac:dyDescent="0.25">
      <c r="A11" s="37">
        <v>1</v>
      </c>
      <c r="B11" s="94" t="s">
        <v>154</v>
      </c>
      <c r="C11" s="88">
        <v>9</v>
      </c>
      <c r="D11" s="88" t="s">
        <v>55</v>
      </c>
      <c r="E11" s="93" t="s">
        <v>106</v>
      </c>
      <c r="F11" s="187">
        <v>14.4</v>
      </c>
      <c r="G11" s="191">
        <v>28.23</v>
      </c>
      <c r="H11" s="128">
        <v>35.03</v>
      </c>
      <c r="I11" s="38">
        <f t="shared" ref="I11:I32" si="0">SUM(F11:H11)</f>
        <v>77.66</v>
      </c>
      <c r="J11" s="12" t="s">
        <v>244</v>
      </c>
    </row>
    <row r="12" spans="1:10" ht="25.5" x14ac:dyDescent="0.25">
      <c r="A12" s="37">
        <v>2</v>
      </c>
      <c r="B12" s="92" t="s">
        <v>162</v>
      </c>
      <c r="C12" s="105">
        <v>11</v>
      </c>
      <c r="D12" s="88" t="s">
        <v>177</v>
      </c>
      <c r="E12" s="93" t="s">
        <v>129</v>
      </c>
      <c r="F12" s="89">
        <v>12</v>
      </c>
      <c r="G12" s="188">
        <v>40</v>
      </c>
      <c r="H12" s="39">
        <v>24.6</v>
      </c>
      <c r="I12" s="38">
        <f t="shared" si="0"/>
        <v>76.599999999999994</v>
      </c>
      <c r="J12" s="12" t="s">
        <v>244</v>
      </c>
    </row>
    <row r="13" spans="1:10" ht="25.5" x14ac:dyDescent="0.25">
      <c r="A13" s="37">
        <v>3</v>
      </c>
      <c r="B13" s="92" t="s">
        <v>54</v>
      </c>
      <c r="C13" s="88">
        <v>9</v>
      </c>
      <c r="D13" s="88" t="s">
        <v>55</v>
      </c>
      <c r="E13" s="93" t="s">
        <v>106</v>
      </c>
      <c r="F13" s="187">
        <v>12.8</v>
      </c>
      <c r="G13" s="191">
        <v>23.05</v>
      </c>
      <c r="H13" s="128">
        <v>39.619999999999997</v>
      </c>
      <c r="I13" s="38">
        <f t="shared" si="0"/>
        <v>75.47</v>
      </c>
      <c r="J13" s="12" t="s">
        <v>245</v>
      </c>
    </row>
    <row r="14" spans="1:10" ht="25.5" x14ac:dyDescent="0.25">
      <c r="A14" s="37">
        <v>4</v>
      </c>
      <c r="B14" s="92" t="s">
        <v>119</v>
      </c>
      <c r="C14" s="105">
        <v>11</v>
      </c>
      <c r="D14" s="88" t="s">
        <v>60</v>
      </c>
      <c r="E14" s="93" t="s">
        <v>105</v>
      </c>
      <c r="F14" s="189">
        <v>12</v>
      </c>
      <c r="G14" s="188">
        <v>32.44</v>
      </c>
      <c r="H14" s="39">
        <v>27.52</v>
      </c>
      <c r="I14" s="38">
        <f t="shared" si="0"/>
        <v>71.959999999999994</v>
      </c>
      <c r="J14" s="12" t="s">
        <v>245</v>
      </c>
    </row>
    <row r="15" spans="1:10" ht="25.5" x14ac:dyDescent="0.25">
      <c r="A15" s="37">
        <v>5</v>
      </c>
      <c r="B15" s="92" t="s">
        <v>127</v>
      </c>
      <c r="C15" s="105">
        <v>11</v>
      </c>
      <c r="D15" s="88" t="s">
        <v>180</v>
      </c>
      <c r="E15" s="93" t="s">
        <v>78</v>
      </c>
      <c r="F15" s="89">
        <v>16</v>
      </c>
      <c r="G15" s="188">
        <v>18.37</v>
      </c>
      <c r="H15" s="39">
        <v>33.36</v>
      </c>
      <c r="I15" s="38">
        <f t="shared" si="0"/>
        <v>67.73</v>
      </c>
      <c r="J15" s="12" t="s">
        <v>245</v>
      </c>
    </row>
    <row r="16" spans="1:10" ht="25.5" x14ac:dyDescent="0.25">
      <c r="A16" s="37">
        <v>6</v>
      </c>
      <c r="B16" s="190" t="s">
        <v>155</v>
      </c>
      <c r="C16" s="93">
        <v>10</v>
      </c>
      <c r="D16" s="88" t="s">
        <v>177</v>
      </c>
      <c r="E16" s="93" t="s">
        <v>116</v>
      </c>
      <c r="F16" s="89">
        <v>11.2</v>
      </c>
      <c r="G16" s="188">
        <v>15.95</v>
      </c>
      <c r="H16" s="128">
        <v>40</v>
      </c>
      <c r="I16" s="38">
        <f t="shared" si="0"/>
        <v>67.150000000000006</v>
      </c>
      <c r="J16" s="12" t="s">
        <v>245</v>
      </c>
    </row>
    <row r="17" spans="1:10" ht="25.5" x14ac:dyDescent="0.25">
      <c r="A17" s="37">
        <v>7</v>
      </c>
      <c r="B17" s="92" t="s">
        <v>164</v>
      </c>
      <c r="C17" s="93">
        <v>10</v>
      </c>
      <c r="D17" s="88" t="s">
        <v>179</v>
      </c>
      <c r="E17" s="97" t="s">
        <v>128</v>
      </c>
      <c r="F17" s="89">
        <v>11.2</v>
      </c>
      <c r="G17" s="188">
        <v>33.840000000000003</v>
      </c>
      <c r="H17" s="39">
        <v>18.77</v>
      </c>
      <c r="I17" s="38">
        <f t="shared" si="0"/>
        <v>63.81</v>
      </c>
      <c r="J17" s="12" t="s">
        <v>245</v>
      </c>
    </row>
    <row r="18" spans="1:10" ht="25.5" x14ac:dyDescent="0.25">
      <c r="A18" s="37">
        <v>8</v>
      </c>
      <c r="B18" s="92" t="s">
        <v>125</v>
      </c>
      <c r="C18" s="105">
        <v>11</v>
      </c>
      <c r="D18" s="88" t="s">
        <v>179</v>
      </c>
      <c r="E18" s="93" t="s">
        <v>128</v>
      </c>
      <c r="F18" s="89">
        <v>13.6</v>
      </c>
      <c r="G18" s="188">
        <v>19.079999999999998</v>
      </c>
      <c r="H18" s="39">
        <v>30.86</v>
      </c>
      <c r="I18" s="38">
        <f t="shared" si="0"/>
        <v>63.54</v>
      </c>
      <c r="J18" s="12" t="s">
        <v>245</v>
      </c>
    </row>
    <row r="19" spans="1:10" ht="25.5" x14ac:dyDescent="0.25">
      <c r="A19" s="37">
        <v>9</v>
      </c>
      <c r="B19" s="92" t="s">
        <v>121</v>
      </c>
      <c r="C19" s="105">
        <v>11</v>
      </c>
      <c r="D19" s="88" t="s">
        <v>178</v>
      </c>
      <c r="E19" s="93" t="s">
        <v>117</v>
      </c>
      <c r="F19" s="89">
        <v>10.4</v>
      </c>
      <c r="G19" s="188">
        <v>21.2</v>
      </c>
      <c r="H19" s="39">
        <v>31.69</v>
      </c>
      <c r="I19" s="38">
        <f t="shared" si="0"/>
        <v>63.290000000000006</v>
      </c>
      <c r="J19" s="12" t="s">
        <v>263</v>
      </c>
    </row>
    <row r="20" spans="1:10" ht="25.5" x14ac:dyDescent="0.25">
      <c r="A20" s="37">
        <v>10</v>
      </c>
      <c r="B20" s="93" t="s">
        <v>96</v>
      </c>
      <c r="C20" s="88">
        <v>9</v>
      </c>
      <c r="D20" s="88" t="s">
        <v>60</v>
      </c>
      <c r="E20" s="93" t="s">
        <v>105</v>
      </c>
      <c r="F20" s="187">
        <v>20</v>
      </c>
      <c r="G20" s="187">
        <v>14.42</v>
      </c>
      <c r="H20" s="128">
        <v>26.27</v>
      </c>
      <c r="I20" s="38">
        <f t="shared" si="0"/>
        <v>60.69</v>
      </c>
      <c r="J20" s="12" t="s">
        <v>255</v>
      </c>
    </row>
    <row r="21" spans="1:10" ht="25.5" x14ac:dyDescent="0.25">
      <c r="A21" s="37">
        <v>11</v>
      </c>
      <c r="B21" s="92" t="s">
        <v>163</v>
      </c>
      <c r="C21" s="105">
        <v>11</v>
      </c>
      <c r="D21" s="88" t="s">
        <v>177</v>
      </c>
      <c r="E21" s="93" t="s">
        <v>129</v>
      </c>
      <c r="F21" s="189">
        <v>8.8000000000000007</v>
      </c>
      <c r="G21" s="89">
        <v>17.07</v>
      </c>
      <c r="H21" s="39">
        <v>28.77</v>
      </c>
      <c r="I21" s="38">
        <f t="shared" si="0"/>
        <v>54.64</v>
      </c>
      <c r="J21" s="12" t="s">
        <v>255</v>
      </c>
    </row>
    <row r="22" spans="1:10" ht="25.5" x14ac:dyDescent="0.25">
      <c r="A22" s="37">
        <v>12</v>
      </c>
      <c r="B22" s="97" t="s">
        <v>109</v>
      </c>
      <c r="C22" s="93">
        <v>10</v>
      </c>
      <c r="D22" s="88" t="s">
        <v>60</v>
      </c>
      <c r="E22" s="93" t="s">
        <v>105</v>
      </c>
      <c r="F22" s="188">
        <v>7.2</v>
      </c>
      <c r="G22" s="188">
        <v>16.41</v>
      </c>
      <c r="H22" s="128">
        <v>30.02</v>
      </c>
      <c r="I22" s="38">
        <f t="shared" si="0"/>
        <v>53.629999999999995</v>
      </c>
      <c r="J22" s="12" t="s">
        <v>255</v>
      </c>
    </row>
    <row r="23" spans="1:10" ht="25.5" x14ac:dyDescent="0.25">
      <c r="A23" s="37">
        <v>13</v>
      </c>
      <c r="B23" s="92" t="s">
        <v>120</v>
      </c>
      <c r="C23" s="105">
        <v>11</v>
      </c>
      <c r="D23" s="88" t="s">
        <v>176</v>
      </c>
      <c r="E23" s="93" t="s">
        <v>88</v>
      </c>
      <c r="F23" s="89">
        <v>9.6</v>
      </c>
      <c r="G23" s="188">
        <v>15.72</v>
      </c>
      <c r="H23" s="39">
        <v>26.69</v>
      </c>
      <c r="I23" s="38">
        <f t="shared" si="0"/>
        <v>52.010000000000005</v>
      </c>
      <c r="J23" s="12" t="s">
        <v>255</v>
      </c>
    </row>
    <row r="24" spans="1:10" ht="25.5" x14ac:dyDescent="0.25">
      <c r="A24" s="37">
        <v>14</v>
      </c>
      <c r="B24" s="93" t="s">
        <v>97</v>
      </c>
      <c r="C24" s="88">
        <v>9</v>
      </c>
      <c r="D24" s="88" t="s">
        <v>176</v>
      </c>
      <c r="E24" s="93" t="s">
        <v>88</v>
      </c>
      <c r="F24" s="89">
        <v>8.8000000000000007</v>
      </c>
      <c r="G24" s="89">
        <v>21.35</v>
      </c>
      <c r="H24" s="128">
        <v>20.43</v>
      </c>
      <c r="I24" s="38">
        <f t="shared" si="0"/>
        <v>50.58</v>
      </c>
      <c r="J24" s="12" t="s">
        <v>255</v>
      </c>
    </row>
    <row r="25" spans="1:10" ht="25.5" x14ac:dyDescent="0.25">
      <c r="A25" s="37">
        <v>15</v>
      </c>
      <c r="B25" s="29" t="s">
        <v>104</v>
      </c>
      <c r="C25" s="88">
        <v>9</v>
      </c>
      <c r="D25" s="88" t="s">
        <v>178</v>
      </c>
      <c r="E25" s="93" t="s">
        <v>107</v>
      </c>
      <c r="F25" s="188">
        <v>12</v>
      </c>
      <c r="G25" s="188">
        <v>18.12</v>
      </c>
      <c r="H25" s="128">
        <v>20.43</v>
      </c>
      <c r="I25" s="38">
        <f t="shared" si="0"/>
        <v>50.55</v>
      </c>
      <c r="J25" s="12" t="s">
        <v>255</v>
      </c>
    </row>
    <row r="26" spans="1:10" ht="25.5" x14ac:dyDescent="0.25">
      <c r="A26" s="37">
        <v>16</v>
      </c>
      <c r="B26" s="97" t="s">
        <v>103</v>
      </c>
      <c r="C26" s="88">
        <v>9</v>
      </c>
      <c r="D26" s="88" t="s">
        <v>178</v>
      </c>
      <c r="E26" s="93" t="s">
        <v>107</v>
      </c>
      <c r="F26" s="187">
        <v>12.8</v>
      </c>
      <c r="G26" s="187">
        <v>0</v>
      </c>
      <c r="H26" s="128">
        <v>37.53</v>
      </c>
      <c r="I26" s="38">
        <f t="shared" si="0"/>
        <v>50.33</v>
      </c>
      <c r="J26" s="12" t="s">
        <v>255</v>
      </c>
    </row>
    <row r="27" spans="1:10" ht="25.5" x14ac:dyDescent="0.25">
      <c r="A27" s="37">
        <v>17</v>
      </c>
      <c r="B27" s="92" t="s">
        <v>166</v>
      </c>
      <c r="C27" s="93">
        <v>10</v>
      </c>
      <c r="D27" s="88" t="s">
        <v>179</v>
      </c>
      <c r="E27" s="93" t="s">
        <v>128</v>
      </c>
      <c r="F27" s="89">
        <v>8.8000000000000007</v>
      </c>
      <c r="G27" s="188">
        <v>21.17</v>
      </c>
      <c r="H27" s="39">
        <v>17.93</v>
      </c>
      <c r="I27" s="38">
        <f t="shared" si="0"/>
        <v>47.900000000000006</v>
      </c>
      <c r="J27" s="12" t="s">
        <v>255</v>
      </c>
    </row>
    <row r="28" spans="1:10" ht="25.5" x14ac:dyDescent="0.25">
      <c r="A28" s="37">
        <v>18</v>
      </c>
      <c r="B28" s="97" t="s">
        <v>123</v>
      </c>
      <c r="C28" s="105">
        <v>11</v>
      </c>
      <c r="D28" s="88" t="s">
        <v>60</v>
      </c>
      <c r="E28" s="93" t="s">
        <v>105</v>
      </c>
      <c r="F28" s="89">
        <v>11.2</v>
      </c>
      <c r="G28" s="188">
        <v>0</v>
      </c>
      <c r="H28" s="39">
        <v>36.28</v>
      </c>
      <c r="I28" s="38">
        <f t="shared" si="0"/>
        <v>47.480000000000004</v>
      </c>
      <c r="J28" s="12" t="s">
        <v>255</v>
      </c>
    </row>
    <row r="29" spans="1:10" ht="25.5" x14ac:dyDescent="0.25">
      <c r="A29" s="37">
        <v>19</v>
      </c>
      <c r="B29" s="92" t="s">
        <v>126</v>
      </c>
      <c r="C29" s="105">
        <v>11</v>
      </c>
      <c r="D29" s="88" t="s">
        <v>177</v>
      </c>
      <c r="E29" s="93" t="s">
        <v>129</v>
      </c>
      <c r="F29" s="89">
        <v>9.6</v>
      </c>
      <c r="G29" s="188">
        <v>20.399999999999999</v>
      </c>
      <c r="H29" s="39">
        <v>14.18</v>
      </c>
      <c r="I29" s="38">
        <f t="shared" si="0"/>
        <v>44.18</v>
      </c>
      <c r="J29" s="12" t="s">
        <v>255</v>
      </c>
    </row>
    <row r="30" spans="1:10" ht="25.5" x14ac:dyDescent="0.25">
      <c r="A30" s="37">
        <v>20</v>
      </c>
      <c r="B30" s="101" t="s">
        <v>111</v>
      </c>
      <c r="C30" s="93">
        <v>10</v>
      </c>
      <c r="D30" s="88" t="s">
        <v>176</v>
      </c>
      <c r="E30" s="93" t="s">
        <v>88</v>
      </c>
      <c r="F30" s="89">
        <v>4.8</v>
      </c>
      <c r="G30" s="188">
        <v>17.88</v>
      </c>
      <c r="H30" s="39">
        <v>18.77</v>
      </c>
      <c r="I30" s="38">
        <f t="shared" si="0"/>
        <v>41.45</v>
      </c>
      <c r="J30" s="12" t="s">
        <v>255</v>
      </c>
    </row>
    <row r="31" spans="1:10" ht="25.5" x14ac:dyDescent="0.25">
      <c r="A31" s="37">
        <v>21</v>
      </c>
      <c r="B31" s="92" t="s">
        <v>165</v>
      </c>
      <c r="C31" s="88">
        <v>9</v>
      </c>
      <c r="D31" s="88" t="s">
        <v>179</v>
      </c>
      <c r="E31" s="93" t="s">
        <v>79</v>
      </c>
      <c r="F31" s="189">
        <v>13.6</v>
      </c>
      <c r="G31" s="188">
        <v>18.170000000000002</v>
      </c>
      <c r="H31" s="181">
        <v>0</v>
      </c>
      <c r="I31" s="38">
        <f t="shared" si="0"/>
        <v>31.770000000000003</v>
      </c>
      <c r="J31" s="12" t="s">
        <v>255</v>
      </c>
    </row>
    <row r="32" spans="1:10" ht="25.5" x14ac:dyDescent="0.25">
      <c r="A32" s="37">
        <v>22</v>
      </c>
      <c r="B32" s="192" t="s">
        <v>112</v>
      </c>
      <c r="C32" s="93">
        <v>10</v>
      </c>
      <c r="D32" s="88" t="s">
        <v>176</v>
      </c>
      <c r="E32" s="93" t="s">
        <v>88</v>
      </c>
      <c r="F32" s="89">
        <v>12</v>
      </c>
      <c r="G32" s="188">
        <v>0</v>
      </c>
      <c r="H32" s="128">
        <v>18.77</v>
      </c>
      <c r="I32" s="38">
        <f t="shared" si="0"/>
        <v>30.77</v>
      </c>
      <c r="J32" s="12" t="s">
        <v>255</v>
      </c>
    </row>
    <row r="33" spans="1:10" ht="25.5" x14ac:dyDescent="0.25">
      <c r="A33" s="37">
        <v>23</v>
      </c>
      <c r="B33" s="92" t="s">
        <v>98</v>
      </c>
      <c r="C33" s="88">
        <v>9</v>
      </c>
      <c r="D33" s="88" t="s">
        <v>176</v>
      </c>
      <c r="E33" s="93" t="s">
        <v>88</v>
      </c>
      <c r="F33" s="232" t="s">
        <v>246</v>
      </c>
      <c r="G33" s="233"/>
      <c r="H33" s="233"/>
      <c r="I33" s="234"/>
      <c r="J33" s="12"/>
    </row>
    <row r="34" spans="1:10" ht="25.5" x14ac:dyDescent="0.25">
      <c r="A34" s="37">
        <v>24</v>
      </c>
      <c r="B34" s="93" t="s">
        <v>99</v>
      </c>
      <c r="C34" s="88">
        <v>9</v>
      </c>
      <c r="D34" s="88" t="s">
        <v>177</v>
      </c>
      <c r="E34" s="93" t="s">
        <v>77</v>
      </c>
      <c r="F34" s="232" t="s">
        <v>246</v>
      </c>
      <c r="G34" s="233"/>
      <c r="H34" s="233"/>
      <c r="I34" s="234"/>
      <c r="J34" s="12"/>
    </row>
    <row r="35" spans="1:10" ht="25.5" x14ac:dyDescent="0.25">
      <c r="A35" s="37">
        <v>25</v>
      </c>
      <c r="B35" s="93" t="s">
        <v>100</v>
      </c>
      <c r="C35" s="88">
        <v>9</v>
      </c>
      <c r="D35" s="88" t="s">
        <v>177</v>
      </c>
      <c r="E35" s="93" t="s">
        <v>77</v>
      </c>
      <c r="F35" s="232" t="s">
        <v>246</v>
      </c>
      <c r="G35" s="233"/>
      <c r="H35" s="233"/>
      <c r="I35" s="234"/>
      <c r="J35" s="12"/>
    </row>
    <row r="36" spans="1:10" ht="25.5" x14ac:dyDescent="0.25">
      <c r="A36" s="37">
        <v>26</v>
      </c>
      <c r="B36" s="93" t="s">
        <v>101</v>
      </c>
      <c r="C36" s="88">
        <v>9</v>
      </c>
      <c r="D36" s="88" t="s">
        <v>177</v>
      </c>
      <c r="E36" s="93" t="s">
        <v>77</v>
      </c>
      <c r="F36" s="232" t="s">
        <v>246</v>
      </c>
      <c r="G36" s="233"/>
      <c r="H36" s="233"/>
      <c r="I36" s="234"/>
      <c r="J36" s="12"/>
    </row>
    <row r="37" spans="1:10" ht="25.5" x14ac:dyDescent="0.25">
      <c r="A37" s="37">
        <v>27</v>
      </c>
      <c r="B37" s="92" t="s">
        <v>102</v>
      </c>
      <c r="C37" s="88">
        <v>9</v>
      </c>
      <c r="D37" s="88" t="s">
        <v>177</v>
      </c>
      <c r="E37" s="93" t="s">
        <v>77</v>
      </c>
      <c r="F37" s="232" t="s">
        <v>246</v>
      </c>
      <c r="G37" s="233"/>
      <c r="H37" s="233"/>
      <c r="I37" s="234"/>
      <c r="J37" s="12"/>
    </row>
    <row r="38" spans="1:10" ht="25.5" x14ac:dyDescent="0.25">
      <c r="A38" s="37">
        <v>28</v>
      </c>
      <c r="B38" s="93" t="s">
        <v>108</v>
      </c>
      <c r="C38" s="93">
        <v>10</v>
      </c>
      <c r="D38" s="88" t="s">
        <v>60</v>
      </c>
      <c r="E38" s="93" t="s">
        <v>105</v>
      </c>
      <c r="F38" s="232" t="s">
        <v>246</v>
      </c>
      <c r="G38" s="233"/>
      <c r="H38" s="233"/>
      <c r="I38" s="234"/>
      <c r="J38" s="12"/>
    </row>
    <row r="39" spans="1:10" ht="25.5" x14ac:dyDescent="0.25">
      <c r="A39" s="37">
        <v>29</v>
      </c>
      <c r="B39" s="92" t="s">
        <v>110</v>
      </c>
      <c r="C39" s="93">
        <v>10</v>
      </c>
      <c r="D39" s="88" t="s">
        <v>176</v>
      </c>
      <c r="E39" s="97" t="s">
        <v>88</v>
      </c>
      <c r="F39" s="232" t="s">
        <v>246</v>
      </c>
      <c r="G39" s="233"/>
      <c r="H39" s="233"/>
      <c r="I39" s="234"/>
      <c r="J39" s="12"/>
    </row>
    <row r="40" spans="1:10" ht="25.5" x14ac:dyDescent="0.25">
      <c r="A40" s="37">
        <v>30</v>
      </c>
      <c r="B40" s="92" t="s">
        <v>113</v>
      </c>
      <c r="C40" s="93">
        <v>10</v>
      </c>
      <c r="D40" s="88" t="s">
        <v>177</v>
      </c>
      <c r="E40" s="93" t="s">
        <v>116</v>
      </c>
      <c r="F40" s="232" t="s">
        <v>246</v>
      </c>
      <c r="G40" s="233"/>
      <c r="H40" s="233"/>
      <c r="I40" s="234"/>
      <c r="J40" s="12"/>
    </row>
    <row r="41" spans="1:10" ht="25.5" x14ac:dyDescent="0.25">
      <c r="A41" s="37">
        <v>31</v>
      </c>
      <c r="B41" s="92" t="s">
        <v>114</v>
      </c>
      <c r="C41" s="93">
        <v>10</v>
      </c>
      <c r="D41" s="88" t="s">
        <v>177</v>
      </c>
      <c r="E41" s="97" t="s">
        <v>116</v>
      </c>
      <c r="F41" s="232" t="s">
        <v>246</v>
      </c>
      <c r="G41" s="233"/>
      <c r="H41" s="233"/>
      <c r="I41" s="234"/>
      <c r="J41" s="12"/>
    </row>
    <row r="42" spans="1:10" ht="25.5" x14ac:dyDescent="0.25">
      <c r="A42" s="37">
        <v>32</v>
      </c>
      <c r="B42" s="92" t="s">
        <v>115</v>
      </c>
      <c r="C42" s="93">
        <v>10</v>
      </c>
      <c r="D42" s="88" t="s">
        <v>178</v>
      </c>
      <c r="E42" s="97" t="s">
        <v>117</v>
      </c>
      <c r="F42" s="232" t="s">
        <v>246</v>
      </c>
      <c r="G42" s="233"/>
      <c r="H42" s="233"/>
      <c r="I42" s="234"/>
      <c r="J42" s="12"/>
    </row>
    <row r="43" spans="1:10" ht="25.5" x14ac:dyDescent="0.25">
      <c r="A43" s="37">
        <v>33</v>
      </c>
      <c r="B43" s="92" t="s">
        <v>122</v>
      </c>
      <c r="C43" s="105">
        <v>11</v>
      </c>
      <c r="D43" s="88" t="s">
        <v>55</v>
      </c>
      <c r="E43" s="93" t="s">
        <v>51</v>
      </c>
      <c r="F43" s="232" t="s">
        <v>246</v>
      </c>
      <c r="G43" s="233"/>
      <c r="H43" s="233"/>
      <c r="I43" s="234"/>
      <c r="J43" s="12"/>
    </row>
    <row r="44" spans="1:10" ht="25.5" x14ac:dyDescent="0.25">
      <c r="A44" s="37">
        <v>34</v>
      </c>
      <c r="B44" s="92" t="s">
        <v>124</v>
      </c>
      <c r="C44" s="105">
        <v>11</v>
      </c>
      <c r="D44" s="88" t="s">
        <v>178</v>
      </c>
      <c r="E44" s="93" t="s">
        <v>117</v>
      </c>
      <c r="F44" s="232" t="s">
        <v>246</v>
      </c>
      <c r="G44" s="233"/>
      <c r="H44" s="233"/>
      <c r="I44" s="234"/>
      <c r="J44" s="12"/>
    </row>
    <row r="45" spans="1:10" ht="15.75" x14ac:dyDescent="0.25">
      <c r="A45" s="129" t="s">
        <v>242</v>
      </c>
      <c r="B45" s="129"/>
      <c r="C45" s="129"/>
      <c r="D45" s="129"/>
      <c r="E45" s="129"/>
      <c r="F45" s="129"/>
      <c r="G45" s="129"/>
      <c r="H45" s="129"/>
      <c r="I45" s="129"/>
    </row>
    <row r="46" spans="1:10" ht="15.75" x14ac:dyDescent="0.25">
      <c r="A46" s="235"/>
      <c r="B46" s="235"/>
    </row>
  </sheetData>
  <sortState ref="A11:J44">
    <sortCondition descending="1" ref="I11:I44"/>
  </sortState>
  <mergeCells count="25">
    <mergeCell ref="I5:I9"/>
    <mergeCell ref="J5:J9"/>
    <mergeCell ref="A46:B46"/>
    <mergeCell ref="A1:I1"/>
    <mergeCell ref="A2:I2"/>
    <mergeCell ref="A3:I3"/>
    <mergeCell ref="A4:I4"/>
    <mergeCell ref="A5:A9"/>
    <mergeCell ref="B5:B9"/>
    <mergeCell ref="C5:C9"/>
    <mergeCell ref="D5:D9"/>
    <mergeCell ref="E5:E9"/>
    <mergeCell ref="F5:H6"/>
    <mergeCell ref="F37:I37"/>
    <mergeCell ref="F39:I39"/>
    <mergeCell ref="F33:I33"/>
    <mergeCell ref="F41:I41"/>
    <mergeCell ref="F42:I42"/>
    <mergeCell ref="F43:I43"/>
    <mergeCell ref="F44:I44"/>
    <mergeCell ref="F34:I34"/>
    <mergeCell ref="F35:I35"/>
    <mergeCell ref="F36:I36"/>
    <mergeCell ref="F38:I38"/>
    <mergeCell ref="F40:I40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5" workbookViewId="0">
      <selection activeCell="H16" sqref="H16"/>
    </sheetView>
  </sheetViews>
  <sheetFormatPr defaultRowHeight="15" x14ac:dyDescent="0.25"/>
  <cols>
    <col min="1" max="1" width="5" customWidth="1"/>
    <col min="2" max="2" width="28.5703125" customWidth="1"/>
    <col min="3" max="3" width="7.7109375" customWidth="1"/>
    <col min="4" max="4" width="10.7109375" customWidth="1"/>
    <col min="5" max="5" width="22.42578125" customWidth="1"/>
    <col min="7" max="7" width="10.7109375" customWidth="1"/>
    <col min="9" max="9" width="11.28515625" customWidth="1"/>
  </cols>
  <sheetData>
    <row r="1" spans="1:9" ht="18.75" x14ac:dyDescent="0.25">
      <c r="A1" s="154"/>
      <c r="B1" s="154"/>
      <c r="C1" s="154"/>
      <c r="D1" s="155" t="s">
        <v>23</v>
      </c>
      <c r="E1" s="155"/>
      <c r="F1" s="155"/>
      <c r="G1" s="155"/>
    </row>
    <row r="2" spans="1:9" ht="15.75" x14ac:dyDescent="0.25">
      <c r="A2" s="250" t="s">
        <v>63</v>
      </c>
      <c r="B2" s="250"/>
      <c r="C2" s="250"/>
      <c r="D2" s="250"/>
      <c r="E2" s="250"/>
      <c r="F2" s="250"/>
      <c r="G2" s="250"/>
    </row>
    <row r="3" spans="1:9" ht="15.75" x14ac:dyDescent="0.25">
      <c r="A3" s="221" t="s">
        <v>24</v>
      </c>
      <c r="B3" s="221"/>
      <c r="C3" s="221"/>
      <c r="D3" s="221"/>
      <c r="E3" s="221"/>
      <c r="F3" s="221"/>
      <c r="G3" s="221"/>
    </row>
    <row r="4" spans="1:9" ht="15.75" x14ac:dyDescent="0.25">
      <c r="A4" s="251" t="s">
        <v>25</v>
      </c>
      <c r="B4" s="251"/>
      <c r="C4" s="251"/>
      <c r="D4" s="251"/>
      <c r="E4" s="251"/>
      <c r="F4" s="251"/>
      <c r="G4" s="251"/>
      <c r="H4" s="251"/>
      <c r="I4" s="251"/>
    </row>
    <row r="5" spans="1:9" ht="15.75" x14ac:dyDescent="0.25">
      <c r="A5" s="227" t="s">
        <v>3</v>
      </c>
      <c r="B5" s="252" t="s">
        <v>4</v>
      </c>
      <c r="C5" s="252" t="s">
        <v>5</v>
      </c>
      <c r="D5" s="252" t="s">
        <v>6</v>
      </c>
      <c r="E5" s="252" t="s">
        <v>7</v>
      </c>
      <c r="F5" s="227" t="s">
        <v>26</v>
      </c>
      <c r="G5" s="227"/>
      <c r="H5" s="253" t="s">
        <v>27</v>
      </c>
      <c r="I5" s="227" t="s">
        <v>8</v>
      </c>
    </row>
    <row r="6" spans="1:9" ht="45" x14ac:dyDescent="0.25">
      <c r="A6" s="227"/>
      <c r="B6" s="252"/>
      <c r="C6" s="252"/>
      <c r="D6" s="252"/>
      <c r="E6" s="252"/>
      <c r="F6" s="42" t="s">
        <v>28</v>
      </c>
      <c r="G6" s="43" t="s">
        <v>29</v>
      </c>
      <c r="H6" s="253"/>
      <c r="I6" s="227"/>
    </row>
    <row r="7" spans="1:9" ht="25.5" x14ac:dyDescent="0.25">
      <c r="A7" s="13">
        <v>1</v>
      </c>
      <c r="B7" s="145" t="s">
        <v>65</v>
      </c>
      <c r="C7" s="92">
        <v>7</v>
      </c>
      <c r="D7" s="87">
        <v>3</v>
      </c>
      <c r="E7" s="93" t="s">
        <v>76</v>
      </c>
      <c r="F7" s="44">
        <v>27.88</v>
      </c>
      <c r="G7" s="20"/>
      <c r="H7" s="45">
        <v>27.88</v>
      </c>
      <c r="I7" s="46">
        <f>750.8/H7</f>
        <v>26.929698708751793</v>
      </c>
    </row>
    <row r="8" spans="1:9" ht="25.5" x14ac:dyDescent="0.25">
      <c r="A8" s="13">
        <v>2</v>
      </c>
      <c r="B8" s="145" t="s">
        <v>70</v>
      </c>
      <c r="C8" s="93">
        <v>7</v>
      </c>
      <c r="D8" s="88">
        <v>4</v>
      </c>
      <c r="E8" s="93" t="s">
        <v>77</v>
      </c>
      <c r="F8" s="247" t="s">
        <v>160</v>
      </c>
      <c r="G8" s="248"/>
      <c r="H8" s="249"/>
      <c r="I8" s="46"/>
    </row>
    <row r="9" spans="1:9" ht="25.5" x14ac:dyDescent="0.25">
      <c r="A9" s="13">
        <v>3</v>
      </c>
      <c r="B9" s="146" t="s">
        <v>71</v>
      </c>
      <c r="C9" s="92">
        <v>7</v>
      </c>
      <c r="D9" s="87">
        <v>4</v>
      </c>
      <c r="E9" s="93" t="s">
        <v>77</v>
      </c>
      <c r="F9" s="247" t="s">
        <v>160</v>
      </c>
      <c r="G9" s="248"/>
      <c r="H9" s="249"/>
      <c r="I9" s="46"/>
    </row>
    <row r="10" spans="1:9" ht="25.5" x14ac:dyDescent="0.25">
      <c r="A10" s="13">
        <v>4</v>
      </c>
      <c r="B10" s="146" t="s">
        <v>74</v>
      </c>
      <c r="C10" s="93">
        <v>7</v>
      </c>
      <c r="D10" s="88">
        <v>3</v>
      </c>
      <c r="E10" s="93" t="s">
        <v>76</v>
      </c>
      <c r="F10" s="47">
        <v>18.77</v>
      </c>
      <c r="G10" s="20"/>
      <c r="H10" s="45">
        <v>18.77</v>
      </c>
      <c r="I10" s="46">
        <f t="shared" ref="I10:I17" si="0">750.8/H10</f>
        <v>40</v>
      </c>
    </row>
    <row r="11" spans="1:9" ht="25.5" x14ac:dyDescent="0.25">
      <c r="A11" s="13">
        <v>5</v>
      </c>
      <c r="B11" s="146" t="s">
        <v>89</v>
      </c>
      <c r="C11" s="92">
        <v>8</v>
      </c>
      <c r="D11" s="89">
        <v>3</v>
      </c>
      <c r="E11" s="93" t="s">
        <v>76</v>
      </c>
      <c r="F11" s="20">
        <v>29.82</v>
      </c>
      <c r="G11" s="20">
        <v>10</v>
      </c>
      <c r="H11" s="45">
        <v>39.82</v>
      </c>
      <c r="I11" s="46">
        <f t="shared" si="0"/>
        <v>18.854846810647913</v>
      </c>
    </row>
    <row r="12" spans="1:9" ht="25.5" x14ac:dyDescent="0.25">
      <c r="A12" s="13">
        <v>6</v>
      </c>
      <c r="B12" s="146" t="s">
        <v>90</v>
      </c>
      <c r="C12" s="93">
        <v>8</v>
      </c>
      <c r="D12" s="88">
        <v>6</v>
      </c>
      <c r="E12" s="93" t="s">
        <v>88</v>
      </c>
      <c r="F12" s="247" t="s">
        <v>160</v>
      </c>
      <c r="G12" s="248"/>
      <c r="H12" s="249"/>
      <c r="I12" s="46"/>
    </row>
    <row r="13" spans="1:9" ht="25.5" x14ac:dyDescent="0.25">
      <c r="A13" s="13">
        <v>7</v>
      </c>
      <c r="B13" s="145" t="s">
        <v>91</v>
      </c>
      <c r="C13" s="92">
        <v>8</v>
      </c>
      <c r="D13" s="88">
        <v>1</v>
      </c>
      <c r="E13" s="93" t="s">
        <v>86</v>
      </c>
      <c r="F13" s="247" t="s">
        <v>160</v>
      </c>
      <c r="G13" s="248"/>
      <c r="H13" s="249"/>
      <c r="I13" s="46"/>
    </row>
    <row r="14" spans="1:9" ht="25.5" x14ac:dyDescent="0.25">
      <c r="A14" s="13">
        <v>8</v>
      </c>
      <c r="B14" s="147" t="s">
        <v>92</v>
      </c>
      <c r="C14" s="94">
        <v>8</v>
      </c>
      <c r="D14" s="90">
        <v>2</v>
      </c>
      <c r="E14" s="93" t="s">
        <v>49</v>
      </c>
      <c r="F14" s="44">
        <v>30.97</v>
      </c>
      <c r="G14" s="20">
        <v>20</v>
      </c>
      <c r="H14" s="45">
        <v>50.97</v>
      </c>
      <c r="I14" s="46">
        <f t="shared" si="0"/>
        <v>14.73023347066902</v>
      </c>
    </row>
    <row r="15" spans="1:9" ht="25.5" x14ac:dyDescent="0.25">
      <c r="A15" s="13">
        <v>9</v>
      </c>
      <c r="B15" s="148" t="s">
        <v>93</v>
      </c>
      <c r="C15" s="92">
        <v>8</v>
      </c>
      <c r="D15" s="88">
        <v>5</v>
      </c>
      <c r="E15" s="93" t="s">
        <v>95</v>
      </c>
      <c r="F15" s="44">
        <v>31.53</v>
      </c>
      <c r="G15" s="20">
        <v>10</v>
      </c>
      <c r="H15" s="45">
        <v>41.53</v>
      </c>
      <c r="I15" s="46">
        <f t="shared" si="0"/>
        <v>18.078497471707198</v>
      </c>
    </row>
    <row r="16" spans="1:9" ht="25.5" x14ac:dyDescent="0.25">
      <c r="A16" s="13">
        <v>10</v>
      </c>
      <c r="B16" s="148" t="s">
        <v>159</v>
      </c>
      <c r="C16" s="92">
        <v>8</v>
      </c>
      <c r="D16" s="88">
        <v>1</v>
      </c>
      <c r="E16" s="93" t="s">
        <v>86</v>
      </c>
      <c r="F16" s="44">
        <v>27.17</v>
      </c>
      <c r="G16" s="20">
        <v>10</v>
      </c>
      <c r="H16" s="45">
        <v>37.17</v>
      </c>
      <c r="I16" s="46">
        <f t="shared" si="0"/>
        <v>20.199085283831046</v>
      </c>
    </row>
    <row r="17" spans="1:9" ht="25.5" x14ac:dyDescent="0.25">
      <c r="A17" s="13">
        <v>11</v>
      </c>
      <c r="B17" s="148" t="s">
        <v>94</v>
      </c>
      <c r="C17" s="94">
        <v>8</v>
      </c>
      <c r="D17" s="88">
        <v>6</v>
      </c>
      <c r="E17" s="93" t="s">
        <v>88</v>
      </c>
      <c r="F17" s="44">
        <v>35.22</v>
      </c>
      <c r="G17" s="20">
        <v>11</v>
      </c>
      <c r="H17" s="45">
        <v>46.22</v>
      </c>
      <c r="I17" s="46">
        <f t="shared" si="0"/>
        <v>16.244050194720899</v>
      </c>
    </row>
    <row r="18" spans="1:9" ht="15.75" x14ac:dyDescent="0.25">
      <c r="A18" s="17" t="s">
        <v>153</v>
      </c>
    </row>
    <row r="19" spans="1:9" ht="15.75" x14ac:dyDescent="0.25">
      <c r="B19" s="17" t="s">
        <v>15</v>
      </c>
    </row>
  </sheetData>
  <mergeCells count="15">
    <mergeCell ref="A2:G2"/>
    <mergeCell ref="A3:G3"/>
    <mergeCell ref="A4:I4"/>
    <mergeCell ref="A5:A6"/>
    <mergeCell ref="B5:B6"/>
    <mergeCell ref="C5:C6"/>
    <mergeCell ref="D5:D6"/>
    <mergeCell ref="E5:E6"/>
    <mergeCell ref="F5:G5"/>
    <mergeCell ref="H5:H6"/>
    <mergeCell ref="F8:H8"/>
    <mergeCell ref="F9:H9"/>
    <mergeCell ref="F12:H12"/>
    <mergeCell ref="F13:H13"/>
    <mergeCell ref="I5:I6"/>
  </mergeCells>
  <dataValidations count="1">
    <dataValidation allowBlank="1" showErrorMessage="1" sqref="D11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5" workbookViewId="0">
      <selection activeCell="I18" sqref="I18"/>
    </sheetView>
  </sheetViews>
  <sheetFormatPr defaultRowHeight="15" x14ac:dyDescent="0.25"/>
  <cols>
    <col min="2" max="2" width="29.42578125" customWidth="1"/>
    <col min="3" max="3" width="8.140625" customWidth="1"/>
    <col min="5" max="5" width="28.5703125" customWidth="1"/>
    <col min="7" max="7" width="10.7109375" customWidth="1"/>
  </cols>
  <sheetData>
    <row r="1" spans="1:11" ht="18.75" x14ac:dyDescent="0.25">
      <c r="A1" s="154"/>
      <c r="B1" s="154"/>
      <c r="C1" s="154"/>
      <c r="D1" s="155" t="s">
        <v>23</v>
      </c>
      <c r="E1" s="155"/>
      <c r="F1" s="155"/>
      <c r="G1" s="41"/>
    </row>
    <row r="2" spans="1:11" ht="15.75" x14ac:dyDescent="0.25">
      <c r="A2" s="254" t="s">
        <v>63</v>
      </c>
      <c r="B2" s="254"/>
      <c r="C2" s="254"/>
      <c r="D2" s="254"/>
      <c r="E2" s="254"/>
      <c r="F2" s="254"/>
      <c r="G2" s="254"/>
    </row>
    <row r="3" spans="1:11" ht="15.75" x14ac:dyDescent="0.25">
      <c r="A3" s="221" t="s">
        <v>30</v>
      </c>
      <c r="B3" s="221"/>
      <c r="C3" s="221"/>
      <c r="D3" s="221"/>
      <c r="E3" s="221"/>
      <c r="F3" s="221"/>
      <c r="G3" s="221"/>
    </row>
    <row r="4" spans="1:11" ht="15.75" x14ac:dyDescent="0.25">
      <c r="A4" s="251" t="s">
        <v>25</v>
      </c>
      <c r="B4" s="251"/>
      <c r="C4" s="251"/>
      <c r="D4" s="251"/>
      <c r="E4" s="251"/>
      <c r="F4" s="251"/>
      <c r="G4" s="251"/>
      <c r="H4" s="251"/>
      <c r="I4" s="251"/>
    </row>
    <row r="5" spans="1:11" ht="15.75" x14ac:dyDescent="0.25">
      <c r="A5" s="227" t="s">
        <v>3</v>
      </c>
      <c r="B5" s="252" t="s">
        <v>4</v>
      </c>
      <c r="C5" s="252" t="s">
        <v>5</v>
      </c>
      <c r="D5" s="252" t="s">
        <v>6</v>
      </c>
      <c r="E5" s="252" t="s">
        <v>7</v>
      </c>
      <c r="F5" s="227" t="s">
        <v>26</v>
      </c>
      <c r="G5" s="227"/>
      <c r="H5" s="253" t="s">
        <v>27</v>
      </c>
      <c r="I5" s="227" t="s">
        <v>8</v>
      </c>
    </row>
    <row r="6" spans="1:11" ht="45" x14ac:dyDescent="0.25">
      <c r="A6" s="227"/>
      <c r="B6" s="252"/>
      <c r="C6" s="252"/>
      <c r="D6" s="252"/>
      <c r="E6" s="252"/>
      <c r="F6" s="42" t="s">
        <v>28</v>
      </c>
      <c r="G6" s="43" t="s">
        <v>29</v>
      </c>
      <c r="H6" s="253"/>
      <c r="I6" s="227"/>
    </row>
    <row r="7" spans="1:11" ht="25.5" x14ac:dyDescent="0.25">
      <c r="A7" s="8">
        <v>1</v>
      </c>
      <c r="B7" s="92" t="s">
        <v>64</v>
      </c>
      <c r="C7" s="87">
        <v>7</v>
      </c>
      <c r="D7" s="88">
        <v>3</v>
      </c>
      <c r="E7" s="93" t="s">
        <v>76</v>
      </c>
      <c r="F7" s="44">
        <v>42.51</v>
      </c>
      <c r="G7" s="20">
        <v>10</v>
      </c>
      <c r="H7" s="45">
        <v>52.51</v>
      </c>
      <c r="I7" s="46">
        <f>1474.8/H7</f>
        <v>28.08607884212531</v>
      </c>
    </row>
    <row r="8" spans="1:11" ht="15.75" x14ac:dyDescent="0.25">
      <c r="A8" s="8">
        <v>2</v>
      </c>
      <c r="B8" s="93" t="s">
        <v>66</v>
      </c>
      <c r="C8" s="88">
        <v>7</v>
      </c>
      <c r="D8" s="88">
        <v>4</v>
      </c>
      <c r="E8" s="94" t="s">
        <v>77</v>
      </c>
      <c r="F8" s="47"/>
      <c r="G8" s="20"/>
      <c r="H8" s="45"/>
      <c r="I8" s="46"/>
    </row>
    <row r="9" spans="1:11" ht="15.75" x14ac:dyDescent="0.25">
      <c r="A9" s="8">
        <v>3</v>
      </c>
      <c r="B9" s="93" t="s">
        <v>67</v>
      </c>
      <c r="C9" s="87">
        <v>7</v>
      </c>
      <c r="D9" s="88">
        <v>4</v>
      </c>
      <c r="E9" s="93" t="s">
        <v>77</v>
      </c>
      <c r="F9" s="44"/>
      <c r="G9" s="20"/>
      <c r="H9" s="45"/>
      <c r="I9" s="46"/>
    </row>
    <row r="10" spans="1:11" ht="15.75" x14ac:dyDescent="0.25">
      <c r="A10" s="8">
        <v>4</v>
      </c>
      <c r="B10" s="93" t="s">
        <v>68</v>
      </c>
      <c r="C10" s="88">
        <v>7</v>
      </c>
      <c r="D10" s="88">
        <v>4</v>
      </c>
      <c r="E10" s="93" t="s">
        <v>77</v>
      </c>
      <c r="F10" s="47"/>
      <c r="G10" s="20"/>
      <c r="H10" s="45"/>
      <c r="I10" s="46"/>
      <c r="K10">
        <f>40*36.87</f>
        <v>1474.8</v>
      </c>
    </row>
    <row r="11" spans="1:11" ht="15.75" x14ac:dyDescent="0.25">
      <c r="A11" s="8">
        <v>5</v>
      </c>
      <c r="B11" s="93" t="s">
        <v>69</v>
      </c>
      <c r="C11" s="87">
        <v>7</v>
      </c>
      <c r="D11" s="89">
        <v>4</v>
      </c>
      <c r="E11" s="93" t="s">
        <v>77</v>
      </c>
      <c r="F11" s="20"/>
      <c r="G11" s="20"/>
      <c r="H11" s="45"/>
      <c r="I11" s="46"/>
    </row>
    <row r="12" spans="1:11" ht="25.5" x14ac:dyDescent="0.25">
      <c r="A12" s="8">
        <v>6</v>
      </c>
      <c r="B12" s="94" t="s">
        <v>72</v>
      </c>
      <c r="C12" s="88">
        <v>7</v>
      </c>
      <c r="D12" s="89">
        <v>7</v>
      </c>
      <c r="E12" s="93" t="s">
        <v>78</v>
      </c>
      <c r="F12" s="20">
        <v>38.090000000000003</v>
      </c>
      <c r="G12" s="20"/>
      <c r="H12" s="45">
        <v>38.090000000000003</v>
      </c>
      <c r="I12" s="46">
        <f t="shared" ref="I12:I20" si="0">1474.8/H12</f>
        <v>38.718823838277757</v>
      </c>
    </row>
    <row r="13" spans="1:11" ht="15.75" x14ac:dyDescent="0.25">
      <c r="A13" s="8">
        <v>7</v>
      </c>
      <c r="B13" s="94" t="s">
        <v>73</v>
      </c>
      <c r="C13" s="87">
        <v>7</v>
      </c>
      <c r="D13" s="89">
        <v>2</v>
      </c>
      <c r="E13" s="93" t="s">
        <v>79</v>
      </c>
      <c r="F13" s="44">
        <v>37.340000000000003</v>
      </c>
      <c r="G13" s="20">
        <v>10</v>
      </c>
      <c r="H13" s="45">
        <v>47.34</v>
      </c>
      <c r="I13" s="46">
        <f t="shared" si="0"/>
        <v>31.15335868187579</v>
      </c>
    </row>
    <row r="14" spans="1:11" ht="15.75" x14ac:dyDescent="0.25">
      <c r="A14" s="8">
        <v>8</v>
      </c>
      <c r="B14" s="92" t="s">
        <v>75</v>
      </c>
      <c r="C14" s="88">
        <v>7</v>
      </c>
      <c r="D14" s="88">
        <v>2</v>
      </c>
      <c r="E14" s="93" t="s">
        <v>79</v>
      </c>
      <c r="F14" s="44">
        <v>38.69</v>
      </c>
      <c r="G14" s="20">
        <v>20</v>
      </c>
      <c r="H14" s="45">
        <v>58.69</v>
      </c>
      <c r="I14" s="46">
        <f t="shared" si="0"/>
        <v>25.128642017379452</v>
      </c>
    </row>
    <row r="15" spans="1:11" ht="25.5" x14ac:dyDescent="0.25">
      <c r="A15" s="8">
        <v>9</v>
      </c>
      <c r="B15" s="92" t="s">
        <v>80</v>
      </c>
      <c r="C15" s="88">
        <v>8</v>
      </c>
      <c r="D15" s="88">
        <v>1</v>
      </c>
      <c r="E15" s="93" t="s">
        <v>86</v>
      </c>
      <c r="F15" s="44"/>
      <c r="G15" s="20"/>
      <c r="H15" s="45"/>
      <c r="I15" s="46"/>
    </row>
    <row r="16" spans="1:11" ht="25.5" x14ac:dyDescent="0.25">
      <c r="A16" s="28">
        <v>10</v>
      </c>
      <c r="B16" s="92" t="s">
        <v>81</v>
      </c>
      <c r="C16" s="88">
        <v>8</v>
      </c>
      <c r="D16" s="88">
        <v>1</v>
      </c>
      <c r="E16" s="93" t="s">
        <v>86</v>
      </c>
      <c r="F16" s="44">
        <v>36.869999999999997</v>
      </c>
      <c r="G16" s="20"/>
      <c r="H16" s="45">
        <v>36.869999999999997</v>
      </c>
      <c r="I16" s="46">
        <f t="shared" si="0"/>
        <v>40</v>
      </c>
    </row>
    <row r="17" spans="1:9" ht="15.75" x14ac:dyDescent="0.25">
      <c r="A17" s="28">
        <v>11</v>
      </c>
      <c r="B17" s="92" t="s">
        <v>82</v>
      </c>
      <c r="C17" s="88">
        <v>8</v>
      </c>
      <c r="D17" s="88">
        <v>3</v>
      </c>
      <c r="E17" s="93" t="s">
        <v>76</v>
      </c>
      <c r="F17" s="44"/>
      <c r="G17" s="20"/>
      <c r="H17" s="45"/>
      <c r="I17" s="46"/>
    </row>
    <row r="18" spans="1:9" ht="25.5" x14ac:dyDescent="0.25">
      <c r="A18" s="28">
        <v>12</v>
      </c>
      <c r="B18" s="92" t="s">
        <v>83</v>
      </c>
      <c r="C18" s="88">
        <v>8</v>
      </c>
      <c r="D18" s="88">
        <v>2</v>
      </c>
      <c r="E18" s="93" t="s">
        <v>49</v>
      </c>
      <c r="F18" s="44">
        <v>36.369999999999997</v>
      </c>
      <c r="G18" s="20">
        <v>12</v>
      </c>
      <c r="H18" s="45">
        <v>48.37</v>
      </c>
      <c r="I18" s="46">
        <f t="shared" si="0"/>
        <v>30.489973123837089</v>
      </c>
    </row>
    <row r="19" spans="1:9" ht="15.75" x14ac:dyDescent="0.25">
      <c r="A19" s="28">
        <v>13</v>
      </c>
      <c r="B19" s="92" t="s">
        <v>84</v>
      </c>
      <c r="C19" s="88">
        <v>8</v>
      </c>
      <c r="D19" s="88">
        <v>4</v>
      </c>
      <c r="E19" s="93" t="s">
        <v>87</v>
      </c>
      <c r="F19" s="44">
        <v>40.729999999999997</v>
      </c>
      <c r="G19" s="20">
        <v>12</v>
      </c>
      <c r="H19" s="45">
        <v>52.73</v>
      </c>
      <c r="I19" s="46">
        <f t="shared" si="0"/>
        <v>27.968898160439977</v>
      </c>
    </row>
    <row r="20" spans="1:9" ht="25.5" x14ac:dyDescent="0.25">
      <c r="A20" s="28">
        <v>14</v>
      </c>
      <c r="B20" s="92" t="s">
        <v>85</v>
      </c>
      <c r="C20" s="88">
        <v>8</v>
      </c>
      <c r="D20" s="88">
        <v>6</v>
      </c>
      <c r="E20" s="93" t="s">
        <v>88</v>
      </c>
      <c r="F20" s="44">
        <v>40.880000000000003</v>
      </c>
      <c r="G20" s="20">
        <v>20</v>
      </c>
      <c r="H20" s="45">
        <v>60.88</v>
      </c>
      <c r="I20" s="46">
        <f t="shared" si="0"/>
        <v>24.224704336399473</v>
      </c>
    </row>
    <row r="21" spans="1:9" ht="15.75" x14ac:dyDescent="0.25">
      <c r="A21" s="17" t="s">
        <v>153</v>
      </c>
    </row>
    <row r="22" spans="1:9" ht="15.75" x14ac:dyDescent="0.25">
      <c r="B22" s="17" t="s">
        <v>15</v>
      </c>
    </row>
  </sheetData>
  <mergeCells count="11">
    <mergeCell ref="I5:I6"/>
    <mergeCell ref="A2:G2"/>
    <mergeCell ref="A3:G3"/>
    <mergeCell ref="A4:I4"/>
    <mergeCell ref="A5:A6"/>
    <mergeCell ref="B5:B6"/>
    <mergeCell ref="C5:C6"/>
    <mergeCell ref="D5:D6"/>
    <mergeCell ref="E5:E6"/>
    <mergeCell ref="F5:G5"/>
    <mergeCell ref="H5:H6"/>
  </mergeCells>
  <dataValidations count="1">
    <dataValidation allowBlank="1" showErrorMessage="1" sqref="D11:D13">
      <formula1>0</formula1>
      <formula2>0</formula2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3" workbookViewId="0">
      <selection activeCell="A16" sqref="A16:XFD16"/>
    </sheetView>
  </sheetViews>
  <sheetFormatPr defaultRowHeight="15" x14ac:dyDescent="0.25"/>
  <cols>
    <col min="1" max="1" width="4" customWidth="1"/>
    <col min="2" max="2" width="27.42578125" customWidth="1"/>
    <col min="3" max="3" width="4.140625" customWidth="1"/>
    <col min="5" max="5" width="21.5703125" customWidth="1"/>
    <col min="6" max="6" width="6.42578125" customWidth="1"/>
    <col min="7" max="7" width="5.85546875" customWidth="1"/>
    <col min="8" max="9" width="5.5703125" customWidth="1"/>
    <col min="10" max="10" width="6.28515625" customWidth="1"/>
    <col min="11" max="11" width="5.5703125" customWidth="1"/>
    <col min="12" max="12" width="6.28515625" customWidth="1"/>
    <col min="13" max="13" width="7.85546875" customWidth="1"/>
  </cols>
  <sheetData>
    <row r="1" spans="1:13" ht="15.75" x14ac:dyDescent="0.25">
      <c r="A1" s="258" t="s">
        <v>23</v>
      </c>
      <c r="B1" s="258"/>
      <c r="C1" s="258"/>
      <c r="D1" s="258"/>
      <c r="E1" s="258"/>
      <c r="F1" s="258"/>
      <c r="G1" s="258"/>
      <c r="H1" s="258"/>
      <c r="I1" s="258"/>
    </row>
    <row r="2" spans="1:13" ht="15.75" x14ac:dyDescent="0.25">
      <c r="A2" s="221" t="s">
        <v>63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3" ht="15.75" x14ac:dyDescent="0.25">
      <c r="A3" s="221" t="s">
        <v>31</v>
      </c>
      <c r="B3" s="221"/>
      <c r="C3" s="221"/>
      <c r="D3" s="221"/>
      <c r="E3" s="221"/>
      <c r="F3" s="221"/>
      <c r="G3" s="221"/>
      <c r="H3" s="221"/>
      <c r="I3" s="221"/>
    </row>
    <row r="4" spans="1:13" ht="15.75" x14ac:dyDescent="0.25">
      <c r="A4" s="222" t="s">
        <v>25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3" x14ac:dyDescent="0.25">
      <c r="A5" s="227" t="s">
        <v>32</v>
      </c>
      <c r="B5" s="227" t="s">
        <v>4</v>
      </c>
      <c r="C5" s="227" t="s">
        <v>5</v>
      </c>
      <c r="D5" s="227" t="s">
        <v>6</v>
      </c>
      <c r="E5" s="227" t="s">
        <v>7</v>
      </c>
      <c r="F5" s="239" t="s">
        <v>26</v>
      </c>
      <c r="G5" s="241"/>
      <c r="H5" s="241"/>
      <c r="I5" s="241"/>
      <c r="J5" s="241"/>
      <c r="K5" s="241"/>
      <c r="L5" s="255" t="s">
        <v>33</v>
      </c>
      <c r="M5" s="212" t="s">
        <v>8</v>
      </c>
    </row>
    <row r="6" spans="1:13" x14ac:dyDescent="0.25">
      <c r="A6" s="227"/>
      <c r="B6" s="227"/>
      <c r="C6" s="227"/>
      <c r="D6" s="227"/>
      <c r="E6" s="227"/>
      <c r="F6" s="240"/>
      <c r="G6" s="242"/>
      <c r="H6" s="242"/>
      <c r="I6" s="242"/>
      <c r="J6" s="242"/>
      <c r="K6" s="242"/>
      <c r="L6" s="256"/>
      <c r="M6" s="213"/>
    </row>
    <row r="7" spans="1:13" ht="15.75" x14ac:dyDescent="0.25">
      <c r="A7" s="212"/>
      <c r="B7" s="212"/>
      <c r="C7" s="212"/>
      <c r="D7" s="212"/>
      <c r="E7" s="212"/>
      <c r="F7" s="5">
        <v>2</v>
      </c>
      <c r="G7" s="5">
        <v>1.5</v>
      </c>
      <c r="H7" s="5">
        <v>2.5</v>
      </c>
      <c r="I7" s="4">
        <v>2</v>
      </c>
      <c r="J7" s="4">
        <v>1</v>
      </c>
      <c r="K7" s="4">
        <v>1</v>
      </c>
      <c r="L7" s="257"/>
      <c r="M7" s="214"/>
    </row>
    <row r="8" spans="1:13" ht="25.5" x14ac:dyDescent="0.25">
      <c r="A8" s="4">
        <v>1</v>
      </c>
      <c r="B8" s="145" t="s">
        <v>65</v>
      </c>
      <c r="C8" s="92">
        <v>7</v>
      </c>
      <c r="D8" s="87">
        <v>3</v>
      </c>
      <c r="E8" s="93" t="s">
        <v>76</v>
      </c>
      <c r="F8" s="247" t="s">
        <v>160</v>
      </c>
      <c r="G8" s="248"/>
      <c r="H8" s="248"/>
      <c r="I8" s="248"/>
      <c r="J8" s="248"/>
      <c r="K8" s="249"/>
      <c r="L8" s="51"/>
      <c r="M8" s="123"/>
    </row>
    <row r="9" spans="1:13" ht="25.5" x14ac:dyDescent="0.25">
      <c r="A9" s="8">
        <v>2</v>
      </c>
      <c r="B9" s="145" t="s">
        <v>70</v>
      </c>
      <c r="C9" s="93">
        <v>7</v>
      </c>
      <c r="D9" s="88">
        <v>4</v>
      </c>
      <c r="E9" s="93" t="s">
        <v>77</v>
      </c>
      <c r="F9" s="247" t="s">
        <v>160</v>
      </c>
      <c r="G9" s="248"/>
      <c r="H9" s="248"/>
      <c r="I9" s="248"/>
      <c r="J9" s="248"/>
      <c r="K9" s="249"/>
      <c r="L9" s="45"/>
      <c r="M9" s="122"/>
    </row>
    <row r="10" spans="1:13" ht="25.5" x14ac:dyDescent="0.25">
      <c r="A10" s="50">
        <v>3</v>
      </c>
      <c r="B10" s="146" t="s">
        <v>71</v>
      </c>
      <c r="C10" s="92">
        <v>7</v>
      </c>
      <c r="D10" s="87">
        <v>4</v>
      </c>
      <c r="E10" s="93" t="s">
        <v>77</v>
      </c>
      <c r="F10" s="53">
        <v>1</v>
      </c>
      <c r="G10" s="9">
        <v>0.5</v>
      </c>
      <c r="H10" s="9">
        <v>0.5</v>
      </c>
      <c r="I10" s="9">
        <v>2</v>
      </c>
      <c r="J10" s="45">
        <v>1</v>
      </c>
      <c r="K10" s="45">
        <v>1</v>
      </c>
      <c r="L10" s="45">
        <v>4</v>
      </c>
      <c r="M10" s="122">
        <f>4.12*L10</f>
        <v>16.48</v>
      </c>
    </row>
    <row r="11" spans="1:13" ht="25.5" x14ac:dyDescent="0.25">
      <c r="A11" s="8">
        <v>4</v>
      </c>
      <c r="B11" s="146" t="s">
        <v>74</v>
      </c>
      <c r="C11" s="93">
        <v>7</v>
      </c>
      <c r="D11" s="88">
        <v>3</v>
      </c>
      <c r="E11" s="93" t="s">
        <v>76</v>
      </c>
      <c r="F11" s="44">
        <v>1.5</v>
      </c>
      <c r="G11" s="53">
        <v>0.5</v>
      </c>
      <c r="H11" s="53">
        <v>0.5</v>
      </c>
      <c r="I11" s="53">
        <v>1.5</v>
      </c>
      <c r="J11" s="111">
        <v>1</v>
      </c>
      <c r="K11" s="111">
        <v>1</v>
      </c>
      <c r="L11" s="45">
        <v>4</v>
      </c>
      <c r="M11" s="156">
        <f t="shared" ref="M11:M17" si="0">4.12*L11</f>
        <v>16.48</v>
      </c>
    </row>
    <row r="12" spans="1:13" ht="25.5" x14ac:dyDescent="0.25">
      <c r="A12" s="50">
        <v>5</v>
      </c>
      <c r="B12" s="146" t="s">
        <v>89</v>
      </c>
      <c r="C12" s="92">
        <v>8</v>
      </c>
      <c r="D12" s="89">
        <v>3</v>
      </c>
      <c r="E12" s="93" t="s">
        <v>76</v>
      </c>
      <c r="F12" s="53">
        <v>1</v>
      </c>
      <c r="G12" s="9">
        <v>0.5</v>
      </c>
      <c r="H12" s="9">
        <v>0.3</v>
      </c>
      <c r="I12" s="9">
        <v>1</v>
      </c>
      <c r="J12" s="45"/>
      <c r="K12" s="45"/>
      <c r="L12" s="45">
        <v>7.2</v>
      </c>
      <c r="M12" s="123">
        <f t="shared" si="0"/>
        <v>29.664000000000001</v>
      </c>
    </row>
    <row r="13" spans="1:13" ht="25.5" x14ac:dyDescent="0.25">
      <c r="A13" s="8">
        <v>6</v>
      </c>
      <c r="B13" s="146" t="s">
        <v>90</v>
      </c>
      <c r="C13" s="93">
        <v>8</v>
      </c>
      <c r="D13" s="88">
        <v>6</v>
      </c>
      <c r="E13" s="93" t="s">
        <v>88</v>
      </c>
      <c r="F13" s="247" t="s">
        <v>160</v>
      </c>
      <c r="G13" s="248"/>
      <c r="H13" s="248"/>
      <c r="I13" s="248"/>
      <c r="J13" s="248"/>
      <c r="K13" s="249"/>
      <c r="L13" s="45"/>
      <c r="M13" s="123"/>
    </row>
    <row r="14" spans="1:13" ht="25.5" x14ac:dyDescent="0.25">
      <c r="A14" s="50">
        <v>7</v>
      </c>
      <c r="B14" s="145" t="s">
        <v>91</v>
      </c>
      <c r="C14" s="92">
        <v>8</v>
      </c>
      <c r="D14" s="88">
        <v>1</v>
      </c>
      <c r="E14" s="93" t="s">
        <v>86</v>
      </c>
      <c r="F14" s="247" t="s">
        <v>160</v>
      </c>
      <c r="G14" s="248"/>
      <c r="H14" s="248"/>
      <c r="I14" s="248"/>
      <c r="J14" s="248"/>
      <c r="K14" s="249"/>
      <c r="L14" s="45"/>
      <c r="M14" s="123"/>
    </row>
    <row r="15" spans="1:13" ht="25.5" x14ac:dyDescent="0.25">
      <c r="A15" s="8">
        <v>8</v>
      </c>
      <c r="B15" s="147" t="s">
        <v>92</v>
      </c>
      <c r="C15" s="94">
        <v>8</v>
      </c>
      <c r="D15" s="90">
        <v>2</v>
      </c>
      <c r="E15" s="93" t="s">
        <v>49</v>
      </c>
      <c r="F15" s="45">
        <v>1</v>
      </c>
      <c r="G15" s="45">
        <v>0.5</v>
      </c>
      <c r="H15" s="45">
        <v>1</v>
      </c>
      <c r="I15" s="45">
        <v>0.5</v>
      </c>
      <c r="J15" s="45">
        <v>0.5</v>
      </c>
      <c r="K15" s="45">
        <v>0.2</v>
      </c>
      <c r="L15" s="45">
        <v>6.3</v>
      </c>
      <c r="M15" s="123">
        <f t="shared" si="0"/>
        <v>25.956</v>
      </c>
    </row>
    <row r="16" spans="1:13" ht="25.5" x14ac:dyDescent="0.25">
      <c r="A16" s="8">
        <v>9</v>
      </c>
      <c r="B16" s="148" t="s">
        <v>93</v>
      </c>
      <c r="C16" s="92">
        <v>8</v>
      </c>
      <c r="D16" s="88">
        <v>5</v>
      </c>
      <c r="E16" s="93" t="s">
        <v>95</v>
      </c>
      <c r="F16" s="53">
        <v>2</v>
      </c>
      <c r="G16" s="9">
        <v>0.5</v>
      </c>
      <c r="H16" s="9">
        <v>2</v>
      </c>
      <c r="I16" s="9">
        <v>0.5</v>
      </c>
      <c r="J16" s="45">
        <v>0.1</v>
      </c>
      <c r="K16" s="45"/>
      <c r="L16" s="45">
        <v>4.9000000000000004</v>
      </c>
      <c r="M16" s="123">
        <f t="shared" si="0"/>
        <v>20.188000000000002</v>
      </c>
    </row>
    <row r="17" spans="1:13" ht="25.5" x14ac:dyDescent="0.25">
      <c r="A17" s="8">
        <v>10</v>
      </c>
      <c r="B17" s="157" t="s">
        <v>159</v>
      </c>
      <c r="C17" s="92">
        <v>8</v>
      </c>
      <c r="D17" s="88">
        <v>1</v>
      </c>
      <c r="E17" s="93" t="s">
        <v>86</v>
      </c>
      <c r="F17" s="53">
        <v>0.1</v>
      </c>
      <c r="G17" s="9"/>
      <c r="H17" s="9">
        <v>0.1</v>
      </c>
      <c r="I17" s="9"/>
      <c r="J17" s="45">
        <v>0.1</v>
      </c>
      <c r="K17" s="45"/>
      <c r="L17" s="45">
        <v>9.6999999999999993</v>
      </c>
      <c r="M17" s="123">
        <f t="shared" si="0"/>
        <v>39.963999999999999</v>
      </c>
    </row>
    <row r="18" spans="1:13" ht="15.75" x14ac:dyDescent="0.25">
      <c r="A18" s="8">
        <v>11</v>
      </c>
      <c r="B18" s="148" t="s">
        <v>94</v>
      </c>
      <c r="C18" s="94">
        <v>8</v>
      </c>
      <c r="D18" s="88">
        <v>6</v>
      </c>
      <c r="E18" s="93"/>
      <c r="F18" s="247" t="s">
        <v>160</v>
      </c>
      <c r="G18" s="248"/>
      <c r="H18" s="248"/>
      <c r="I18" s="248"/>
      <c r="J18" s="248"/>
      <c r="K18" s="249"/>
      <c r="L18" s="45"/>
      <c r="M18" s="123"/>
    </row>
    <row r="19" spans="1:13" ht="15.75" customHeight="1" x14ac:dyDescent="0.25">
      <c r="A19" s="17" t="s">
        <v>153</v>
      </c>
    </row>
    <row r="20" spans="1:13" ht="15.75" x14ac:dyDescent="0.25">
      <c r="A20" s="17" t="s">
        <v>15</v>
      </c>
    </row>
  </sheetData>
  <mergeCells count="17">
    <mergeCell ref="F8:K8"/>
    <mergeCell ref="F9:K9"/>
    <mergeCell ref="F13:K13"/>
    <mergeCell ref="F14:K14"/>
    <mergeCell ref="F18:K18"/>
    <mergeCell ref="L5:L7"/>
    <mergeCell ref="M5:M7"/>
    <mergeCell ref="A1:I1"/>
    <mergeCell ref="A3:I3"/>
    <mergeCell ref="A4:K4"/>
    <mergeCell ref="A5:A7"/>
    <mergeCell ref="B5:B7"/>
    <mergeCell ref="C5:C7"/>
    <mergeCell ref="D5:D7"/>
    <mergeCell ref="E5:E7"/>
    <mergeCell ref="F5:K6"/>
    <mergeCell ref="A2:J2"/>
  </mergeCells>
  <dataValidations count="1">
    <dataValidation allowBlank="1" showErrorMessage="1" sqref="D12">
      <formula1>0</formula1>
      <formula2>0</formula2>
    </dataValidation>
  </dataValidation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3" workbookViewId="0">
      <selection activeCell="O15" sqref="O15"/>
    </sheetView>
  </sheetViews>
  <sheetFormatPr defaultRowHeight="15" x14ac:dyDescent="0.25"/>
  <cols>
    <col min="1" max="1" width="4.140625" customWidth="1"/>
    <col min="2" max="2" width="26.42578125" customWidth="1"/>
    <col min="3" max="3" width="5" customWidth="1"/>
    <col min="4" max="4" width="10" customWidth="1"/>
    <col min="5" max="5" width="28.28515625" customWidth="1"/>
    <col min="6" max="6" width="6" customWidth="1"/>
    <col min="7" max="7" width="5.5703125" customWidth="1"/>
    <col min="8" max="8" width="5.140625" customWidth="1"/>
    <col min="9" max="9" width="5.7109375" customWidth="1"/>
    <col min="10" max="10" width="5.85546875" customWidth="1"/>
    <col min="11" max="11" width="4.7109375" customWidth="1"/>
    <col min="12" max="12" width="5.5703125" customWidth="1"/>
    <col min="13" max="13" width="6.28515625" customWidth="1"/>
    <col min="14" max="14" width="8.5703125" customWidth="1"/>
  </cols>
  <sheetData>
    <row r="1" spans="1:17" ht="15.75" x14ac:dyDescent="0.25">
      <c r="A1" s="258" t="s">
        <v>23</v>
      </c>
      <c r="B1" s="258"/>
      <c r="C1" s="258"/>
      <c r="D1" s="258"/>
      <c r="E1" s="258"/>
      <c r="F1" s="258"/>
      <c r="G1" s="258"/>
      <c r="H1" s="258"/>
      <c r="I1" s="258"/>
    </row>
    <row r="2" spans="1:17" ht="15.75" x14ac:dyDescent="0.25">
      <c r="A2" s="221" t="s">
        <v>63</v>
      </c>
      <c r="B2" s="221"/>
      <c r="C2" s="221"/>
      <c r="D2" s="221"/>
      <c r="E2" s="221"/>
      <c r="F2" s="221"/>
      <c r="G2" s="221"/>
      <c r="H2" s="221"/>
      <c r="I2" s="221"/>
    </row>
    <row r="3" spans="1:17" ht="15.75" x14ac:dyDescent="0.25">
      <c r="A3" s="221" t="s">
        <v>34</v>
      </c>
      <c r="B3" s="221"/>
      <c r="C3" s="221"/>
      <c r="D3" s="221"/>
      <c r="E3" s="221"/>
      <c r="F3" s="221"/>
      <c r="G3" s="221"/>
      <c r="H3" s="221"/>
      <c r="I3" s="221"/>
    </row>
    <row r="4" spans="1:17" ht="15.75" x14ac:dyDescent="0.25">
      <c r="A4" s="222" t="s">
        <v>25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49"/>
    </row>
    <row r="5" spans="1:17" x14ac:dyDescent="0.25">
      <c r="A5" s="227" t="s">
        <v>32</v>
      </c>
      <c r="B5" s="227" t="s">
        <v>4</v>
      </c>
      <c r="C5" s="227" t="s">
        <v>5</v>
      </c>
      <c r="D5" s="227" t="s">
        <v>6</v>
      </c>
      <c r="E5" s="227" t="s">
        <v>7</v>
      </c>
      <c r="F5" s="239" t="s">
        <v>26</v>
      </c>
      <c r="G5" s="241"/>
      <c r="H5" s="241"/>
      <c r="I5" s="241"/>
      <c r="J5" s="241"/>
      <c r="K5" s="241"/>
      <c r="L5" s="241"/>
      <c r="M5" s="255" t="s">
        <v>33</v>
      </c>
      <c r="N5" s="212" t="s">
        <v>8</v>
      </c>
    </row>
    <row r="6" spans="1:17" x14ac:dyDescent="0.25">
      <c r="A6" s="227"/>
      <c r="B6" s="227"/>
      <c r="C6" s="227"/>
      <c r="D6" s="227"/>
      <c r="E6" s="227"/>
      <c r="F6" s="240"/>
      <c r="G6" s="242"/>
      <c r="H6" s="242"/>
      <c r="I6" s="242"/>
      <c r="J6" s="242"/>
      <c r="K6" s="242"/>
      <c r="L6" s="242"/>
      <c r="M6" s="256"/>
      <c r="N6" s="213"/>
    </row>
    <row r="7" spans="1:17" ht="15.75" x14ac:dyDescent="0.25">
      <c r="A7" s="212"/>
      <c r="B7" s="212"/>
      <c r="C7" s="212"/>
      <c r="D7" s="212"/>
      <c r="E7" s="212"/>
      <c r="F7" s="5">
        <v>2</v>
      </c>
      <c r="G7" s="5">
        <v>1.5</v>
      </c>
      <c r="H7" s="5">
        <v>2.5</v>
      </c>
      <c r="I7" s="4">
        <v>2</v>
      </c>
      <c r="J7" s="158">
        <v>1</v>
      </c>
      <c r="K7" s="4">
        <v>1</v>
      </c>
      <c r="L7" s="4"/>
      <c r="M7" s="257"/>
      <c r="N7" s="214"/>
    </row>
    <row r="8" spans="1:17" ht="25.5" x14ac:dyDescent="0.25">
      <c r="A8" s="8">
        <v>1</v>
      </c>
      <c r="B8" s="92" t="s">
        <v>64</v>
      </c>
      <c r="C8" s="87">
        <v>7</v>
      </c>
      <c r="D8" s="88">
        <v>3</v>
      </c>
      <c r="E8" s="93" t="s">
        <v>76</v>
      </c>
      <c r="F8" s="4">
        <v>3</v>
      </c>
      <c r="G8" s="4">
        <v>1.5</v>
      </c>
      <c r="H8" s="4"/>
      <c r="I8" s="4">
        <v>0.3</v>
      </c>
      <c r="J8" s="4">
        <v>1</v>
      </c>
      <c r="K8" s="4"/>
      <c r="L8" s="4"/>
      <c r="M8" s="51">
        <v>4.2</v>
      </c>
      <c r="N8" s="123">
        <f>4.08*M8</f>
        <v>17.136000000000003</v>
      </c>
    </row>
    <row r="9" spans="1:17" ht="17.100000000000001" customHeight="1" x14ac:dyDescent="0.25">
      <c r="A9" s="8">
        <v>2</v>
      </c>
      <c r="B9" s="93" t="s">
        <v>66</v>
      </c>
      <c r="C9" s="88">
        <v>7</v>
      </c>
      <c r="D9" s="88">
        <v>4</v>
      </c>
      <c r="E9" s="94" t="s">
        <v>77</v>
      </c>
      <c r="F9" s="52"/>
      <c r="G9" s="52"/>
      <c r="H9" s="52"/>
      <c r="I9" s="52"/>
      <c r="J9" s="45"/>
      <c r="K9" s="45"/>
      <c r="L9" s="45"/>
      <c r="M9" s="45"/>
      <c r="N9" s="123"/>
      <c r="Q9" s="143"/>
    </row>
    <row r="10" spans="1:17" ht="17.100000000000001" customHeight="1" x14ac:dyDescent="0.25">
      <c r="A10" s="8">
        <v>3</v>
      </c>
      <c r="B10" s="93" t="s">
        <v>67</v>
      </c>
      <c r="C10" s="87">
        <v>7</v>
      </c>
      <c r="D10" s="88">
        <v>4</v>
      </c>
      <c r="E10" s="93" t="s">
        <v>77</v>
      </c>
      <c r="F10" s="53"/>
      <c r="G10" s="9"/>
      <c r="H10" s="9"/>
      <c r="I10" s="9"/>
      <c r="J10" s="45"/>
      <c r="K10" s="45"/>
      <c r="L10" s="45"/>
      <c r="M10" s="45"/>
      <c r="N10" s="123"/>
    </row>
    <row r="11" spans="1:17" ht="17.100000000000001" customHeight="1" x14ac:dyDescent="0.25">
      <c r="A11" s="8">
        <v>4</v>
      </c>
      <c r="B11" s="93" t="s">
        <v>68</v>
      </c>
      <c r="C11" s="88">
        <v>7</v>
      </c>
      <c r="D11" s="88">
        <v>4</v>
      </c>
      <c r="E11" s="93" t="s">
        <v>77</v>
      </c>
      <c r="F11" s="44"/>
      <c r="G11" s="9"/>
      <c r="H11" s="9"/>
      <c r="I11" s="9"/>
      <c r="J11" s="45"/>
      <c r="K11" s="45"/>
      <c r="L11" s="45"/>
      <c r="M11" s="45"/>
      <c r="N11" s="123"/>
    </row>
    <row r="12" spans="1:17" ht="26.25" customHeight="1" x14ac:dyDescent="0.25">
      <c r="A12" s="8">
        <v>5</v>
      </c>
      <c r="B12" s="93" t="s">
        <v>69</v>
      </c>
      <c r="C12" s="87">
        <v>7</v>
      </c>
      <c r="D12" s="89">
        <v>4</v>
      </c>
      <c r="E12" s="93" t="s">
        <v>77</v>
      </c>
      <c r="F12" s="53"/>
      <c r="G12" s="9"/>
      <c r="H12" s="9"/>
      <c r="I12" s="9"/>
      <c r="J12" s="45"/>
      <c r="K12" s="45"/>
      <c r="L12" s="45"/>
      <c r="M12" s="45"/>
      <c r="N12" s="123"/>
    </row>
    <row r="13" spans="1:17" ht="25.5" x14ac:dyDescent="0.25">
      <c r="A13" s="8">
        <v>6</v>
      </c>
      <c r="B13" s="94" t="s">
        <v>72</v>
      </c>
      <c r="C13" s="88">
        <v>7</v>
      </c>
      <c r="D13" s="89">
        <v>7</v>
      </c>
      <c r="E13" s="93" t="s">
        <v>78</v>
      </c>
      <c r="F13" s="53">
        <v>1</v>
      </c>
      <c r="G13" s="9">
        <v>0.5</v>
      </c>
      <c r="H13" s="9">
        <v>0.3</v>
      </c>
      <c r="I13" s="9">
        <v>0.5</v>
      </c>
      <c r="J13" s="45">
        <v>0.5</v>
      </c>
      <c r="K13" s="45"/>
      <c r="L13" s="45"/>
      <c r="M13" s="45">
        <v>7.2</v>
      </c>
      <c r="N13" s="123">
        <f t="shared" ref="N13:N21" si="0">4.08*M13</f>
        <v>29.376000000000001</v>
      </c>
    </row>
    <row r="14" spans="1:17" ht="17.100000000000001" customHeight="1" x14ac:dyDescent="0.25">
      <c r="A14" s="8">
        <v>7</v>
      </c>
      <c r="B14" s="94" t="s">
        <v>73</v>
      </c>
      <c r="C14" s="87">
        <v>7</v>
      </c>
      <c r="D14" s="89">
        <v>2</v>
      </c>
      <c r="E14" s="93" t="s">
        <v>79</v>
      </c>
      <c r="F14" s="159">
        <v>0.5</v>
      </c>
      <c r="G14" s="9">
        <v>0.5</v>
      </c>
      <c r="H14" s="9">
        <v>0.5</v>
      </c>
      <c r="I14" s="9">
        <v>2</v>
      </c>
      <c r="J14" s="45">
        <v>1</v>
      </c>
      <c r="K14" s="45"/>
      <c r="L14" s="45"/>
      <c r="M14" s="45">
        <v>5.5</v>
      </c>
      <c r="N14" s="123">
        <f t="shared" si="0"/>
        <v>22.44</v>
      </c>
    </row>
    <row r="15" spans="1:17" ht="17.100000000000001" customHeight="1" x14ac:dyDescent="0.25">
      <c r="A15" s="8">
        <v>8</v>
      </c>
      <c r="B15" s="95" t="s">
        <v>75</v>
      </c>
      <c r="C15" s="88">
        <v>7</v>
      </c>
      <c r="D15" s="88">
        <v>2</v>
      </c>
      <c r="E15" s="93" t="s">
        <v>79</v>
      </c>
      <c r="F15" s="45">
        <v>0.5</v>
      </c>
      <c r="G15" s="45">
        <v>0.5</v>
      </c>
      <c r="H15" s="45">
        <v>0.5</v>
      </c>
      <c r="I15" s="45">
        <v>0.5</v>
      </c>
      <c r="J15" s="45">
        <v>0.5</v>
      </c>
      <c r="K15" s="54"/>
      <c r="L15" s="54"/>
      <c r="M15" s="45">
        <v>7.5</v>
      </c>
      <c r="N15" s="123">
        <f t="shared" si="0"/>
        <v>30.6</v>
      </c>
    </row>
    <row r="16" spans="1:17" ht="17.100000000000001" customHeight="1" x14ac:dyDescent="0.25">
      <c r="A16" s="8">
        <v>9</v>
      </c>
      <c r="B16" s="94" t="s">
        <v>80</v>
      </c>
      <c r="C16" s="88">
        <v>8</v>
      </c>
      <c r="D16" s="88">
        <v>1</v>
      </c>
      <c r="E16" s="93" t="s">
        <v>86</v>
      </c>
      <c r="F16" s="53"/>
      <c r="G16" s="9"/>
      <c r="H16" s="9"/>
      <c r="I16" s="9"/>
      <c r="J16" s="45"/>
      <c r="K16" s="45"/>
      <c r="L16" s="45"/>
      <c r="M16" s="45"/>
      <c r="N16" s="123"/>
    </row>
    <row r="17" spans="1:16" ht="17.100000000000001" customHeight="1" x14ac:dyDescent="0.25">
      <c r="A17" s="28">
        <v>10</v>
      </c>
      <c r="B17" s="94" t="s">
        <v>81</v>
      </c>
      <c r="C17" s="88">
        <v>8</v>
      </c>
      <c r="D17" s="88">
        <v>1</v>
      </c>
      <c r="E17" s="93" t="s">
        <v>86</v>
      </c>
      <c r="F17" s="53"/>
      <c r="G17" s="9"/>
      <c r="H17" s="9"/>
      <c r="I17" s="9">
        <v>0.1</v>
      </c>
      <c r="J17" s="45">
        <v>0.1</v>
      </c>
      <c r="K17" s="45"/>
      <c r="L17" s="45"/>
      <c r="M17" s="45">
        <v>9.8000000000000007</v>
      </c>
      <c r="N17" s="123">
        <v>40</v>
      </c>
      <c r="P17" s="174"/>
    </row>
    <row r="18" spans="1:16" ht="17.100000000000001" customHeight="1" x14ac:dyDescent="0.25">
      <c r="A18" s="28">
        <v>11</v>
      </c>
      <c r="B18" s="94" t="s">
        <v>82</v>
      </c>
      <c r="C18" s="88">
        <v>8</v>
      </c>
      <c r="D18" s="88">
        <v>3</v>
      </c>
      <c r="E18" s="93" t="s">
        <v>76</v>
      </c>
      <c r="F18" s="53"/>
      <c r="G18" s="9"/>
      <c r="H18" s="9"/>
      <c r="I18" s="9"/>
      <c r="J18" s="45"/>
      <c r="K18" s="45"/>
      <c r="L18" s="45"/>
      <c r="M18" s="45"/>
      <c r="N18" s="123"/>
    </row>
    <row r="19" spans="1:16" ht="17.100000000000001" customHeight="1" x14ac:dyDescent="0.25">
      <c r="A19" s="28">
        <v>12</v>
      </c>
      <c r="B19" s="94" t="s">
        <v>83</v>
      </c>
      <c r="C19" s="88">
        <v>8</v>
      </c>
      <c r="D19" s="88">
        <v>2</v>
      </c>
      <c r="E19" s="93" t="s">
        <v>49</v>
      </c>
      <c r="F19" s="53">
        <v>3</v>
      </c>
      <c r="G19" s="9">
        <v>0.5</v>
      </c>
      <c r="H19" s="9">
        <v>0.6</v>
      </c>
      <c r="I19" s="9">
        <v>1</v>
      </c>
      <c r="J19" s="45">
        <v>1</v>
      </c>
      <c r="K19" s="45"/>
      <c r="L19" s="45"/>
      <c r="M19" s="45">
        <v>3.9</v>
      </c>
      <c r="N19" s="123">
        <f t="shared" si="0"/>
        <v>15.911999999999999</v>
      </c>
    </row>
    <row r="20" spans="1:16" ht="17.100000000000001" customHeight="1" x14ac:dyDescent="0.25">
      <c r="A20" s="28">
        <v>13</v>
      </c>
      <c r="B20" s="14" t="s">
        <v>84</v>
      </c>
      <c r="C20" s="88">
        <v>8</v>
      </c>
      <c r="D20" s="88">
        <v>4</v>
      </c>
      <c r="E20" s="93" t="s">
        <v>87</v>
      </c>
      <c r="F20" s="53">
        <v>0.5</v>
      </c>
      <c r="G20" s="9">
        <v>0.5</v>
      </c>
      <c r="H20" s="9">
        <v>0.5</v>
      </c>
      <c r="I20" s="9">
        <v>0.5</v>
      </c>
      <c r="J20" s="45">
        <v>0.5</v>
      </c>
      <c r="K20" s="45"/>
      <c r="L20" s="45"/>
      <c r="M20" s="45">
        <v>7.5</v>
      </c>
      <c r="N20" s="123">
        <f t="shared" si="0"/>
        <v>30.6</v>
      </c>
    </row>
    <row r="21" spans="1:16" ht="25.5" x14ac:dyDescent="0.25">
      <c r="A21" s="28">
        <v>14</v>
      </c>
      <c r="B21" s="10" t="s">
        <v>85</v>
      </c>
      <c r="C21" s="88">
        <v>8</v>
      </c>
      <c r="D21" s="88">
        <v>6</v>
      </c>
      <c r="E21" s="93" t="s">
        <v>88</v>
      </c>
      <c r="F21" s="53">
        <v>3</v>
      </c>
      <c r="G21" s="9">
        <v>1.5</v>
      </c>
      <c r="H21" s="9">
        <v>2.5</v>
      </c>
      <c r="I21" s="9">
        <v>1</v>
      </c>
      <c r="J21" s="45">
        <v>1</v>
      </c>
      <c r="K21" s="45"/>
      <c r="L21" s="45"/>
      <c r="M21" s="45">
        <v>2.5</v>
      </c>
      <c r="N21" s="123">
        <f t="shared" si="0"/>
        <v>10.199999999999999</v>
      </c>
    </row>
    <row r="22" spans="1:16" ht="15.75" x14ac:dyDescent="0.25">
      <c r="A22" s="17" t="s">
        <v>161</v>
      </c>
    </row>
    <row r="23" spans="1:16" ht="15.75" x14ac:dyDescent="0.25">
      <c r="A23" s="17" t="s">
        <v>15</v>
      </c>
    </row>
  </sheetData>
  <mergeCells count="12">
    <mergeCell ref="M5:M7"/>
    <mergeCell ref="N5:N7"/>
    <mergeCell ref="A1:I1"/>
    <mergeCell ref="A2:I2"/>
    <mergeCell ref="A3:I3"/>
    <mergeCell ref="A4:K4"/>
    <mergeCell ref="A5:A7"/>
    <mergeCell ref="B5:B7"/>
    <mergeCell ref="C5:C7"/>
    <mergeCell ref="D5:D7"/>
    <mergeCell ref="E5:E7"/>
    <mergeCell ref="F5:L6"/>
  </mergeCells>
  <dataValidations count="1">
    <dataValidation allowBlank="1" showErrorMessage="1" sqref="D12:D14">
      <formula1>0</formula1>
      <formula2>0</formula2>
    </dataValidation>
  </dataValidations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" workbookViewId="0">
      <selection activeCell="H28" sqref="H28"/>
    </sheetView>
  </sheetViews>
  <sheetFormatPr defaultRowHeight="15" x14ac:dyDescent="0.25"/>
  <cols>
    <col min="1" max="1" width="5.5703125" customWidth="1"/>
    <col min="2" max="2" width="27.42578125" customWidth="1"/>
    <col min="3" max="3" width="5.85546875" customWidth="1"/>
    <col min="5" max="5" width="24.7109375" customWidth="1"/>
    <col min="6" max="6" width="6.7109375" customWidth="1"/>
    <col min="7" max="7" width="6.85546875" customWidth="1"/>
    <col min="8" max="8" width="7.42578125" customWidth="1"/>
  </cols>
  <sheetData>
    <row r="1" spans="1:9" ht="15.75" x14ac:dyDescent="0.25">
      <c r="A1" s="76" t="s">
        <v>35</v>
      </c>
      <c r="B1" s="76"/>
      <c r="C1" s="76"/>
      <c r="D1" s="76" t="s">
        <v>36</v>
      </c>
      <c r="E1" s="76"/>
      <c r="F1" s="76"/>
      <c r="G1" s="76"/>
      <c r="H1" s="76"/>
      <c r="I1" s="76"/>
    </row>
    <row r="2" spans="1:9" ht="15.75" x14ac:dyDescent="0.25">
      <c r="A2" s="261" t="s">
        <v>156</v>
      </c>
      <c r="B2" s="261"/>
      <c r="C2" s="261"/>
      <c r="D2" s="261"/>
      <c r="E2" s="261"/>
      <c r="F2" s="261"/>
      <c r="G2" s="261"/>
      <c r="H2" s="261"/>
      <c r="I2" s="261"/>
    </row>
    <row r="3" spans="1:9" ht="15.75" x14ac:dyDescent="0.25">
      <c r="A3" s="261" t="s">
        <v>59</v>
      </c>
      <c r="B3" s="261"/>
      <c r="C3" s="261"/>
      <c r="D3" s="261"/>
      <c r="E3" s="261"/>
      <c r="F3" s="261"/>
      <c r="G3" s="261"/>
      <c r="H3" s="261"/>
      <c r="I3" s="261"/>
    </row>
    <row r="4" spans="1:9" x14ac:dyDescent="0.25">
      <c r="A4" s="15" t="s">
        <v>25</v>
      </c>
      <c r="B4" s="15"/>
      <c r="C4" s="15"/>
      <c r="D4" s="15"/>
      <c r="E4" s="262" t="s">
        <v>7</v>
      </c>
      <c r="F4" s="264" t="s">
        <v>26</v>
      </c>
      <c r="G4" s="265"/>
      <c r="H4" s="262" t="s">
        <v>27</v>
      </c>
      <c r="I4" s="262" t="s">
        <v>8</v>
      </c>
    </row>
    <row r="5" spans="1:9" x14ac:dyDescent="0.25">
      <c r="A5" s="262" t="s">
        <v>3</v>
      </c>
      <c r="B5" s="15" t="s">
        <v>4</v>
      </c>
      <c r="C5" s="15" t="s">
        <v>5</v>
      </c>
      <c r="D5" s="15" t="s">
        <v>6</v>
      </c>
      <c r="E5" s="263"/>
      <c r="F5" s="266"/>
      <c r="G5" s="267"/>
      <c r="H5" s="263"/>
      <c r="I5" s="263"/>
    </row>
    <row r="6" spans="1:9" ht="28.5" customHeight="1" x14ac:dyDescent="0.25">
      <c r="A6" s="263"/>
      <c r="B6" s="15"/>
      <c r="C6" s="15"/>
      <c r="D6" s="15"/>
      <c r="E6" s="15"/>
      <c r="F6" s="58" t="s">
        <v>28</v>
      </c>
      <c r="G6" s="15" t="s">
        <v>29</v>
      </c>
      <c r="H6" s="15"/>
      <c r="I6" s="15"/>
    </row>
    <row r="7" spans="1:9" ht="25.5" x14ac:dyDescent="0.25">
      <c r="A7" s="37">
        <v>1</v>
      </c>
      <c r="B7" s="93" t="s">
        <v>96</v>
      </c>
      <c r="C7" s="88">
        <v>9</v>
      </c>
      <c r="D7" s="88">
        <v>3</v>
      </c>
      <c r="E7" s="93" t="s">
        <v>105</v>
      </c>
      <c r="F7" s="15">
        <v>40.5</v>
      </c>
      <c r="G7" s="15">
        <v>27</v>
      </c>
      <c r="H7" s="15">
        <v>67.5</v>
      </c>
      <c r="I7" s="125">
        <f>973.2/H7</f>
        <v>14.417777777777779</v>
      </c>
    </row>
    <row r="8" spans="1:9" ht="25.5" x14ac:dyDescent="0.25">
      <c r="A8" s="37">
        <v>2</v>
      </c>
      <c r="B8" s="93" t="s">
        <v>97</v>
      </c>
      <c r="C8" s="88">
        <v>9</v>
      </c>
      <c r="D8" s="88">
        <v>6</v>
      </c>
      <c r="E8" s="93" t="s">
        <v>88</v>
      </c>
      <c r="F8" s="15">
        <v>35.590000000000003</v>
      </c>
      <c r="G8" s="15">
        <v>10</v>
      </c>
      <c r="H8" s="15">
        <v>45.59</v>
      </c>
      <c r="I8" s="125">
        <f t="shared" ref="I8:I40" si="0">973.2/H8</f>
        <v>21.34678657600351</v>
      </c>
    </row>
    <row r="9" spans="1:9" ht="25.5" x14ac:dyDescent="0.25">
      <c r="A9" s="37">
        <v>3</v>
      </c>
      <c r="B9" s="92" t="s">
        <v>98</v>
      </c>
      <c r="C9" s="88">
        <v>9</v>
      </c>
      <c r="D9" s="88">
        <v>6</v>
      </c>
      <c r="E9" s="93" t="s">
        <v>88</v>
      </c>
      <c r="F9" s="15" t="s">
        <v>167</v>
      </c>
      <c r="G9" s="15"/>
      <c r="H9" s="15"/>
      <c r="I9" s="125"/>
    </row>
    <row r="10" spans="1:9" ht="25.5" x14ac:dyDescent="0.25">
      <c r="A10" s="37">
        <v>4</v>
      </c>
      <c r="B10" s="92" t="s">
        <v>54</v>
      </c>
      <c r="C10" s="88">
        <v>9</v>
      </c>
      <c r="D10" s="88">
        <v>1</v>
      </c>
      <c r="E10" s="93" t="s">
        <v>106</v>
      </c>
      <c r="F10" s="15">
        <v>35.229999999999997</v>
      </c>
      <c r="G10" s="15">
        <v>10</v>
      </c>
      <c r="H10" s="15">
        <v>42.23</v>
      </c>
      <c r="I10" s="125">
        <f t="shared" si="0"/>
        <v>23.045228510537534</v>
      </c>
    </row>
    <row r="11" spans="1:9" ht="25.5" x14ac:dyDescent="0.25">
      <c r="A11" s="37">
        <v>5</v>
      </c>
      <c r="B11" s="94" t="s">
        <v>154</v>
      </c>
      <c r="C11" s="88">
        <v>9</v>
      </c>
      <c r="D11" s="88">
        <v>1</v>
      </c>
      <c r="E11" s="93" t="s">
        <v>106</v>
      </c>
      <c r="F11" s="15">
        <v>34.479999999999997</v>
      </c>
      <c r="G11" s="15"/>
      <c r="H11" s="15">
        <v>34.479999999999997</v>
      </c>
      <c r="I11" s="125">
        <f t="shared" si="0"/>
        <v>28.225058004640374</v>
      </c>
    </row>
    <row r="12" spans="1:9" ht="25.5" x14ac:dyDescent="0.25">
      <c r="A12" s="37">
        <v>6</v>
      </c>
      <c r="B12" s="93" t="s">
        <v>99</v>
      </c>
      <c r="C12" s="88">
        <v>9</v>
      </c>
      <c r="D12" s="88">
        <v>4</v>
      </c>
      <c r="E12" s="93" t="s">
        <v>77</v>
      </c>
      <c r="F12" s="15" t="s">
        <v>167</v>
      </c>
      <c r="G12" s="15"/>
      <c r="H12" s="15"/>
      <c r="I12" s="125"/>
    </row>
    <row r="13" spans="1:9" ht="17.100000000000001" customHeight="1" x14ac:dyDescent="0.25">
      <c r="A13" s="37">
        <v>7</v>
      </c>
      <c r="B13" s="93" t="s">
        <v>100</v>
      </c>
      <c r="C13" s="88">
        <v>9</v>
      </c>
      <c r="D13" s="88">
        <v>4</v>
      </c>
      <c r="E13" s="93" t="s">
        <v>77</v>
      </c>
      <c r="F13" s="15" t="s">
        <v>167</v>
      </c>
      <c r="G13" s="15"/>
      <c r="H13" s="15"/>
      <c r="I13" s="125"/>
    </row>
    <row r="14" spans="1:9" ht="25.5" x14ac:dyDescent="0.25">
      <c r="A14" s="37">
        <v>8</v>
      </c>
      <c r="B14" s="93" t="s">
        <v>101</v>
      </c>
      <c r="C14" s="88">
        <v>9</v>
      </c>
      <c r="D14" s="88">
        <v>4</v>
      </c>
      <c r="E14" s="93" t="s">
        <v>77</v>
      </c>
      <c r="F14" s="15" t="s">
        <v>167</v>
      </c>
      <c r="G14" s="15"/>
      <c r="H14" s="15"/>
      <c r="I14" s="125"/>
    </row>
    <row r="15" spans="1:9" ht="25.5" x14ac:dyDescent="0.25">
      <c r="A15" s="37">
        <v>9</v>
      </c>
      <c r="B15" s="92" t="s">
        <v>102</v>
      </c>
      <c r="C15" s="88">
        <v>9</v>
      </c>
      <c r="D15" s="88">
        <v>4</v>
      </c>
      <c r="E15" s="93" t="s">
        <v>77</v>
      </c>
      <c r="F15" s="15" t="s">
        <v>167</v>
      </c>
      <c r="G15" s="15"/>
      <c r="H15" s="15"/>
      <c r="I15" s="125"/>
    </row>
    <row r="16" spans="1:9" ht="25.5" x14ac:dyDescent="0.25">
      <c r="A16" s="37">
        <v>10</v>
      </c>
      <c r="B16" s="97" t="s">
        <v>103</v>
      </c>
      <c r="C16" s="88">
        <v>9</v>
      </c>
      <c r="D16" s="88">
        <v>5</v>
      </c>
      <c r="E16" s="93" t="s">
        <v>107</v>
      </c>
      <c r="F16" s="15" t="s">
        <v>167</v>
      </c>
      <c r="G16" s="15"/>
      <c r="H16" s="15"/>
      <c r="I16" s="125"/>
    </row>
    <row r="17" spans="1:9" ht="25.5" x14ac:dyDescent="0.25">
      <c r="A17" s="37">
        <v>11</v>
      </c>
      <c r="B17" s="93" t="s">
        <v>104</v>
      </c>
      <c r="C17" s="88">
        <v>9</v>
      </c>
      <c r="D17" s="88">
        <v>5</v>
      </c>
      <c r="E17" s="93" t="s">
        <v>107</v>
      </c>
      <c r="F17" s="15">
        <v>31.7</v>
      </c>
      <c r="G17" s="15">
        <v>22</v>
      </c>
      <c r="H17" s="15">
        <v>53.7</v>
      </c>
      <c r="I17" s="125">
        <f t="shared" si="0"/>
        <v>18.122905027932962</v>
      </c>
    </row>
    <row r="18" spans="1:9" ht="25.5" x14ac:dyDescent="0.25">
      <c r="A18" s="37">
        <v>12</v>
      </c>
      <c r="B18" s="92" t="s">
        <v>165</v>
      </c>
      <c r="C18" s="88">
        <v>9</v>
      </c>
      <c r="D18" s="88">
        <v>2</v>
      </c>
      <c r="E18" s="93" t="s">
        <v>79</v>
      </c>
      <c r="F18" s="15">
        <v>32.549999999999997</v>
      </c>
      <c r="G18" s="15">
        <v>21</v>
      </c>
      <c r="H18" s="15">
        <v>53.55</v>
      </c>
      <c r="I18" s="125">
        <f t="shared" si="0"/>
        <v>18.173669467787118</v>
      </c>
    </row>
    <row r="19" spans="1:9" ht="25.5" x14ac:dyDescent="0.25">
      <c r="A19" s="37">
        <v>13</v>
      </c>
      <c r="B19" s="93" t="s">
        <v>108</v>
      </c>
      <c r="C19" s="93">
        <v>10</v>
      </c>
      <c r="D19" s="88">
        <v>3</v>
      </c>
      <c r="E19" s="93" t="s">
        <v>105</v>
      </c>
      <c r="F19" s="15" t="s">
        <v>167</v>
      </c>
      <c r="G19" s="15"/>
      <c r="H19" s="15"/>
      <c r="I19" s="125"/>
    </row>
    <row r="20" spans="1:9" ht="25.5" x14ac:dyDescent="0.25">
      <c r="A20" s="37">
        <v>14</v>
      </c>
      <c r="B20" s="97" t="s">
        <v>109</v>
      </c>
      <c r="C20" s="93">
        <v>10</v>
      </c>
      <c r="D20" s="88">
        <v>3</v>
      </c>
      <c r="E20" s="93" t="s">
        <v>105</v>
      </c>
      <c r="F20" s="15">
        <v>36.29</v>
      </c>
      <c r="G20" s="15">
        <v>23</v>
      </c>
      <c r="H20" s="15">
        <v>59.29</v>
      </c>
      <c r="I20" s="125">
        <f t="shared" si="0"/>
        <v>16.414235115533817</v>
      </c>
    </row>
    <row r="21" spans="1:9" ht="25.5" x14ac:dyDescent="0.25">
      <c r="A21" s="37">
        <v>15</v>
      </c>
      <c r="B21" s="92" t="s">
        <v>110</v>
      </c>
      <c r="C21" s="93">
        <v>10</v>
      </c>
      <c r="D21" s="149">
        <v>6</v>
      </c>
      <c r="E21" s="97" t="s">
        <v>88</v>
      </c>
      <c r="F21" s="15" t="s">
        <v>167</v>
      </c>
      <c r="G21" s="15"/>
      <c r="H21" s="15"/>
      <c r="I21" s="125"/>
    </row>
    <row r="22" spans="1:9" ht="25.5" x14ac:dyDescent="0.25">
      <c r="A22" s="37">
        <v>16</v>
      </c>
      <c r="B22" s="101" t="s">
        <v>111</v>
      </c>
      <c r="C22" s="93">
        <v>10</v>
      </c>
      <c r="D22" s="88">
        <v>6</v>
      </c>
      <c r="E22" s="93" t="s">
        <v>88</v>
      </c>
      <c r="F22" s="15">
        <v>38.43</v>
      </c>
      <c r="G22" s="15">
        <v>16</v>
      </c>
      <c r="H22" s="15">
        <v>54.43</v>
      </c>
      <c r="I22" s="125">
        <f t="shared" si="0"/>
        <v>17.879845673341908</v>
      </c>
    </row>
    <row r="23" spans="1:9" ht="25.5" x14ac:dyDescent="0.25">
      <c r="A23" s="37">
        <v>17</v>
      </c>
      <c r="B23" s="97" t="s">
        <v>112</v>
      </c>
      <c r="C23" s="93">
        <v>10</v>
      </c>
      <c r="D23" s="88">
        <v>6</v>
      </c>
      <c r="E23" s="93" t="s">
        <v>88</v>
      </c>
      <c r="F23" s="15" t="s">
        <v>167</v>
      </c>
      <c r="G23" s="15"/>
      <c r="H23" s="15"/>
      <c r="I23" s="125"/>
    </row>
    <row r="24" spans="1:9" ht="25.5" x14ac:dyDescent="0.25">
      <c r="A24" s="37">
        <v>18</v>
      </c>
      <c r="B24" s="92" t="s">
        <v>155</v>
      </c>
      <c r="C24" s="93">
        <v>10</v>
      </c>
      <c r="D24" s="88">
        <v>4</v>
      </c>
      <c r="E24" s="93" t="s">
        <v>116</v>
      </c>
      <c r="F24" s="15">
        <v>38.01</v>
      </c>
      <c r="G24" s="15">
        <v>23</v>
      </c>
      <c r="H24" s="15">
        <v>61.01</v>
      </c>
      <c r="I24" s="125">
        <f t="shared" si="0"/>
        <v>15.951483363383053</v>
      </c>
    </row>
    <row r="25" spans="1:9" ht="25.5" x14ac:dyDescent="0.25">
      <c r="A25" s="37">
        <v>19</v>
      </c>
      <c r="B25" s="92" t="s">
        <v>113</v>
      </c>
      <c r="C25" s="93">
        <v>10</v>
      </c>
      <c r="D25" s="88">
        <v>4</v>
      </c>
      <c r="E25" s="93" t="s">
        <v>116</v>
      </c>
      <c r="F25" s="15" t="s">
        <v>167</v>
      </c>
      <c r="G25" s="15"/>
      <c r="H25" s="15"/>
      <c r="I25" s="125"/>
    </row>
    <row r="26" spans="1:9" ht="25.5" x14ac:dyDescent="0.25">
      <c r="A26" s="37">
        <v>20</v>
      </c>
      <c r="B26" s="92" t="s">
        <v>114</v>
      </c>
      <c r="C26" s="93">
        <v>10</v>
      </c>
      <c r="D26" s="149">
        <v>4</v>
      </c>
      <c r="E26" s="97" t="s">
        <v>116</v>
      </c>
      <c r="F26" s="15" t="s">
        <v>167</v>
      </c>
      <c r="G26" s="15"/>
      <c r="H26" s="15"/>
      <c r="I26" s="125"/>
    </row>
    <row r="27" spans="1:9" x14ac:dyDescent="0.25">
      <c r="A27" s="37">
        <v>21</v>
      </c>
      <c r="B27" s="92" t="s">
        <v>115</v>
      </c>
      <c r="C27" s="93">
        <v>10</v>
      </c>
      <c r="D27" s="149">
        <v>5</v>
      </c>
      <c r="E27" s="97" t="s">
        <v>117</v>
      </c>
      <c r="F27" s="15" t="s">
        <v>167</v>
      </c>
      <c r="G27" s="15"/>
      <c r="H27" s="15"/>
      <c r="I27" s="125"/>
    </row>
    <row r="28" spans="1:9" ht="25.5" x14ac:dyDescent="0.25">
      <c r="A28" s="37">
        <v>22</v>
      </c>
      <c r="B28" s="92" t="s">
        <v>164</v>
      </c>
      <c r="C28" s="93">
        <v>10</v>
      </c>
      <c r="D28" s="149">
        <v>2</v>
      </c>
      <c r="E28" s="97" t="s">
        <v>128</v>
      </c>
      <c r="F28" s="15">
        <v>28.76</v>
      </c>
      <c r="G28" s="15"/>
      <c r="H28" s="15">
        <v>28.76</v>
      </c>
      <c r="I28" s="125">
        <f t="shared" si="0"/>
        <v>33.838664812239223</v>
      </c>
    </row>
    <row r="29" spans="1:9" ht="25.5" x14ac:dyDescent="0.25">
      <c r="A29" s="37">
        <v>23</v>
      </c>
      <c r="B29" s="92" t="s">
        <v>166</v>
      </c>
      <c r="C29" s="93">
        <v>10</v>
      </c>
      <c r="D29" s="149">
        <v>2</v>
      </c>
      <c r="E29" s="93" t="s">
        <v>128</v>
      </c>
      <c r="F29" s="15">
        <v>35.96</v>
      </c>
      <c r="G29" s="15">
        <v>10</v>
      </c>
      <c r="H29" s="15">
        <v>45.96</v>
      </c>
      <c r="I29" s="125">
        <f t="shared" si="0"/>
        <v>21.174934725848566</v>
      </c>
    </row>
    <row r="30" spans="1:9" ht="25.5" x14ac:dyDescent="0.25">
      <c r="A30" s="37">
        <v>24</v>
      </c>
      <c r="B30" s="92" t="s">
        <v>119</v>
      </c>
      <c r="C30" s="105">
        <v>11</v>
      </c>
      <c r="D30" s="88">
        <v>3</v>
      </c>
      <c r="E30" s="93" t="s">
        <v>105</v>
      </c>
      <c r="F30" s="125">
        <v>30</v>
      </c>
      <c r="G30" s="15"/>
      <c r="H30" s="125">
        <v>30</v>
      </c>
      <c r="I30" s="125">
        <f t="shared" si="0"/>
        <v>32.440000000000005</v>
      </c>
    </row>
    <row r="31" spans="1:9" ht="25.5" x14ac:dyDescent="0.25">
      <c r="A31" s="37">
        <v>25</v>
      </c>
      <c r="B31" s="92" t="s">
        <v>120</v>
      </c>
      <c r="C31" s="105">
        <v>11</v>
      </c>
      <c r="D31" s="88">
        <v>6</v>
      </c>
      <c r="E31" s="93" t="s">
        <v>88</v>
      </c>
      <c r="F31" s="15">
        <v>42.92</v>
      </c>
      <c r="G31" s="15">
        <v>19</v>
      </c>
      <c r="H31" s="15">
        <v>61.92</v>
      </c>
      <c r="I31" s="125">
        <f t="shared" si="0"/>
        <v>15.717054263565892</v>
      </c>
    </row>
    <row r="32" spans="1:9" ht="17.100000000000001" customHeight="1" x14ac:dyDescent="0.25">
      <c r="A32" s="37">
        <v>26</v>
      </c>
      <c r="B32" s="92" t="s">
        <v>121</v>
      </c>
      <c r="C32" s="105">
        <v>11</v>
      </c>
      <c r="D32" s="88">
        <v>5</v>
      </c>
      <c r="E32" s="93" t="s">
        <v>117</v>
      </c>
      <c r="F32" s="15">
        <v>31.91</v>
      </c>
      <c r="G32" s="15">
        <v>14</v>
      </c>
      <c r="H32" s="15">
        <v>45.91</v>
      </c>
      <c r="I32" s="125">
        <f t="shared" si="0"/>
        <v>21.197996079285563</v>
      </c>
    </row>
    <row r="33" spans="1:12" ht="25.5" x14ac:dyDescent="0.25">
      <c r="A33" s="37">
        <v>27</v>
      </c>
      <c r="B33" s="92" t="s">
        <v>122</v>
      </c>
      <c r="C33" s="105">
        <v>11</v>
      </c>
      <c r="D33" s="88">
        <v>1</v>
      </c>
      <c r="E33" s="93" t="s">
        <v>51</v>
      </c>
      <c r="F33" s="15" t="s">
        <v>167</v>
      </c>
      <c r="G33" s="15"/>
      <c r="H33" s="15"/>
      <c r="I33" s="125"/>
    </row>
    <row r="34" spans="1:12" ht="25.5" x14ac:dyDescent="0.25">
      <c r="A34" s="37">
        <v>28</v>
      </c>
      <c r="B34" s="97" t="s">
        <v>123</v>
      </c>
      <c r="C34" s="105">
        <v>11</v>
      </c>
      <c r="D34" s="88">
        <v>3</v>
      </c>
      <c r="E34" s="93" t="s">
        <v>105</v>
      </c>
      <c r="F34" s="15" t="s">
        <v>167</v>
      </c>
      <c r="G34" s="15"/>
      <c r="H34" s="15"/>
      <c r="I34" s="125"/>
    </row>
    <row r="35" spans="1:12" ht="25.5" x14ac:dyDescent="0.25">
      <c r="A35" s="37">
        <v>29</v>
      </c>
      <c r="B35" s="92" t="s">
        <v>124</v>
      </c>
      <c r="C35" s="105">
        <v>11</v>
      </c>
      <c r="D35" s="88">
        <v>5</v>
      </c>
      <c r="E35" s="93" t="s">
        <v>117</v>
      </c>
      <c r="F35" s="15" t="s">
        <v>167</v>
      </c>
      <c r="G35" s="15"/>
      <c r="H35" s="15"/>
      <c r="I35" s="125"/>
    </row>
    <row r="36" spans="1:12" ht="25.5" x14ac:dyDescent="0.25">
      <c r="A36" s="37">
        <v>30</v>
      </c>
      <c r="B36" s="92" t="s">
        <v>125</v>
      </c>
      <c r="C36" s="105">
        <v>11</v>
      </c>
      <c r="D36" s="88">
        <v>2</v>
      </c>
      <c r="E36" s="93" t="s">
        <v>128</v>
      </c>
      <c r="F36" s="15">
        <v>31.01</v>
      </c>
      <c r="G36" s="15">
        <v>20</v>
      </c>
      <c r="H36" s="15">
        <v>51.01</v>
      </c>
      <c r="I36" s="125">
        <f t="shared" si="0"/>
        <v>19.078612036855521</v>
      </c>
    </row>
    <row r="37" spans="1:12" ht="25.5" x14ac:dyDescent="0.25">
      <c r="A37" s="37">
        <v>31</v>
      </c>
      <c r="B37" s="92" t="s">
        <v>126</v>
      </c>
      <c r="C37" s="105">
        <v>11</v>
      </c>
      <c r="D37" s="88">
        <v>4</v>
      </c>
      <c r="E37" s="93" t="s">
        <v>129</v>
      </c>
      <c r="F37" s="15">
        <v>34.71</v>
      </c>
      <c r="G37" s="15">
        <v>13</v>
      </c>
      <c r="H37" s="15">
        <v>47.71</v>
      </c>
      <c r="I37" s="125">
        <f t="shared" si="0"/>
        <v>20.398239362817019</v>
      </c>
    </row>
    <row r="38" spans="1:12" ht="25.5" x14ac:dyDescent="0.25">
      <c r="A38" s="37">
        <v>32</v>
      </c>
      <c r="B38" s="92" t="s">
        <v>127</v>
      </c>
      <c r="C38" s="105">
        <v>11</v>
      </c>
      <c r="D38" s="88">
        <v>7</v>
      </c>
      <c r="E38" s="93" t="s">
        <v>78</v>
      </c>
      <c r="F38" s="15">
        <v>31.98</v>
      </c>
      <c r="G38" s="15">
        <v>21</v>
      </c>
      <c r="H38" s="15">
        <v>52.98</v>
      </c>
      <c r="I38" s="125">
        <f t="shared" si="0"/>
        <v>18.36919592298981</v>
      </c>
    </row>
    <row r="39" spans="1:12" ht="25.5" x14ac:dyDescent="0.25">
      <c r="A39" s="37">
        <v>33</v>
      </c>
      <c r="B39" s="92" t="s">
        <v>162</v>
      </c>
      <c r="C39" s="105">
        <v>11</v>
      </c>
      <c r="D39" s="88">
        <v>4</v>
      </c>
      <c r="E39" s="93" t="s">
        <v>129</v>
      </c>
      <c r="F39" s="15">
        <v>34.33</v>
      </c>
      <c r="G39" s="15"/>
      <c r="H39" s="15">
        <v>24.33</v>
      </c>
      <c r="I39" s="125">
        <f t="shared" si="0"/>
        <v>40.000000000000007</v>
      </c>
    </row>
    <row r="40" spans="1:12" ht="25.5" x14ac:dyDescent="0.25">
      <c r="A40" s="37">
        <v>34</v>
      </c>
      <c r="B40" s="92" t="s">
        <v>163</v>
      </c>
      <c r="C40" s="105">
        <v>11</v>
      </c>
      <c r="D40" s="88">
        <v>4</v>
      </c>
      <c r="E40" s="93" t="s">
        <v>129</v>
      </c>
      <c r="F40" s="15">
        <v>36.01</v>
      </c>
      <c r="G40" s="15">
        <v>21</v>
      </c>
      <c r="H40" s="15">
        <v>57.01</v>
      </c>
      <c r="I40" s="125">
        <f t="shared" si="0"/>
        <v>17.070689352745134</v>
      </c>
    </row>
    <row r="42" spans="1:12" ht="15.75" x14ac:dyDescent="0.25">
      <c r="A42" s="259" t="s">
        <v>158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</row>
    <row r="43" spans="1:12" x14ac:dyDescent="0.25">
      <c r="A43" s="150" t="s">
        <v>15</v>
      </c>
      <c r="B43" s="150"/>
      <c r="C43" s="150"/>
      <c r="D43" s="150"/>
      <c r="E43" s="150"/>
      <c r="F43" s="150"/>
      <c r="G43" s="150"/>
      <c r="H43" s="150"/>
      <c r="I43" s="150"/>
    </row>
  </sheetData>
  <mergeCells count="8">
    <mergeCell ref="A42:L42"/>
    <mergeCell ref="A2:I2"/>
    <mergeCell ref="A3:I3"/>
    <mergeCell ref="A5:A6"/>
    <mergeCell ref="I4:I5"/>
    <mergeCell ref="H4:H5"/>
    <mergeCell ref="F4:G5"/>
    <mergeCell ref="E4:E5"/>
  </mergeCells>
  <dataValidations count="1">
    <dataValidation allowBlank="1" showErrorMessage="1" sqref="D21 D26:D29">
      <formula1>0</formula1>
      <formula2>0</formula2>
    </dataValidation>
  </dataValidations>
  <pageMargins left="0.11811023622047245" right="0.70866141732283472" top="0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СП 7-8-юн</vt:lpstr>
      <vt:lpstr>СП 7-8 дев</vt:lpstr>
      <vt:lpstr>9-11 СП юнош</vt:lpstr>
      <vt:lpstr>9-11СП дев</vt:lpstr>
      <vt:lpstr>7-8 баск юн</vt:lpstr>
      <vt:lpstr>7-8 баск дев</vt:lpstr>
      <vt:lpstr>7-8 гим юн</vt:lpstr>
      <vt:lpstr>7-8 гим дев</vt:lpstr>
      <vt:lpstr>9-11 баск девушк</vt:lpstr>
      <vt:lpstr>9-11 баск юноши</vt:lpstr>
      <vt:lpstr>9-11 гим юнош</vt:lpstr>
      <vt:lpstr>9-11 гим девушки</vt:lpstr>
      <vt:lpstr>7-8 теор дев</vt:lpstr>
      <vt:lpstr>7-8 теор юн</vt:lpstr>
      <vt:lpstr>9-11 теор юнош</vt:lpstr>
      <vt:lpstr>9-11 теор девушк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2019-12-16T05:25:26Z</dcterms:modified>
</cp:coreProperties>
</file>